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Záloha ASUS\Milan\Rozpočty\Gregor\Turnov Výšinka\"/>
    </mc:Choice>
  </mc:AlternateContent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01 - Komunikace a zpe..." sheetId="3" r:id="rId3"/>
    <sheet name="SO 401 - Veřejné osvětlení" sheetId="4" r:id="rId4"/>
    <sheet name="SO 702 - Fontána" sheetId="5" r:id="rId5"/>
    <sheet name="SO 702.1 - Fontána - tech..." sheetId="6" r:id="rId6"/>
    <sheet name="SO 801 - Revitalizace zeleně" sheetId="7" r:id="rId7"/>
    <sheet name="SO 901 - Mobiliář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000 - Vedlejší rozpočt...'!$C$122:$K$141</definedName>
    <definedName name="_xlnm.Print_Area" localSheetId="1">'SO 000 - Vedlejší rozpočt...'!$C$4:$J$76,'SO 000 - Vedlejší rozpočt...'!$C$82:$J$104,'SO 000 - Vedlejší rozpočt...'!$C$110:$J$141</definedName>
    <definedName name="_xlnm.Print_Titles" localSheetId="1">'SO 000 - Vedlejší rozpočt...'!$122:$122</definedName>
    <definedName name="_xlnm._FilterDatabase" localSheetId="2" hidden="1">'SO 101 - Komunikace a zpe...'!$C$125:$K$269</definedName>
    <definedName name="_xlnm.Print_Area" localSheetId="2">'SO 101 - Komunikace a zpe...'!$C$4:$J$76,'SO 101 - Komunikace a zpe...'!$C$82:$J$107,'SO 101 - Komunikace a zpe...'!$C$113:$J$269</definedName>
    <definedName name="_xlnm.Print_Titles" localSheetId="2">'SO 101 - Komunikace a zpe...'!$125:$125</definedName>
    <definedName name="_xlnm._FilterDatabase" localSheetId="3" hidden="1">'SO 401 - Veřejné osvětlení'!$C$118:$K$176</definedName>
    <definedName name="_xlnm.Print_Area" localSheetId="3">'SO 401 - Veřejné osvětlení'!$C$4:$J$76,'SO 401 - Veřejné osvětlení'!$C$82:$J$100,'SO 401 - Veřejné osvětlení'!$C$106:$J$176</definedName>
    <definedName name="_xlnm.Print_Titles" localSheetId="3">'SO 401 - Veřejné osvětlení'!$118:$118</definedName>
    <definedName name="_xlnm._FilterDatabase" localSheetId="4" hidden="1">'SO 702 - Fontána'!$C$129:$K$247</definedName>
    <definedName name="_xlnm.Print_Area" localSheetId="4">'SO 702 - Fontána'!$C$4:$J$76,'SO 702 - Fontána'!$C$82:$J$111,'SO 702 - Fontána'!$C$117:$J$247</definedName>
    <definedName name="_xlnm.Print_Titles" localSheetId="4">'SO 702 - Fontána'!$129:$129</definedName>
    <definedName name="_xlnm._FilterDatabase" localSheetId="5" hidden="1">'SO 702.1 - Fontána - tech...'!$C$117:$K$122</definedName>
    <definedName name="_xlnm.Print_Area" localSheetId="5">'SO 702.1 - Fontána - tech...'!$C$4:$J$76,'SO 702.1 - Fontána - tech...'!$C$82:$J$99,'SO 702.1 - Fontána - tech...'!$C$105:$J$122</definedName>
    <definedName name="_xlnm.Print_Titles" localSheetId="5">'SO 702.1 - Fontána - tech...'!$117:$117</definedName>
    <definedName name="_xlnm._FilterDatabase" localSheetId="6" hidden="1">'SO 801 - Revitalizace zeleně'!$C$117:$K$121</definedName>
    <definedName name="_xlnm.Print_Area" localSheetId="6">'SO 801 - Revitalizace zeleně'!$C$4:$J$76,'SO 801 - Revitalizace zeleně'!$C$82:$J$99,'SO 801 - Revitalizace zeleně'!$C$105:$J$121</definedName>
    <definedName name="_xlnm.Print_Titles" localSheetId="6">'SO 801 - Revitalizace zeleně'!$117:$117</definedName>
    <definedName name="_xlnm._FilterDatabase" localSheetId="7" hidden="1">'SO 901 - Mobiliář'!$C$120:$K$155</definedName>
    <definedName name="_xlnm.Print_Area" localSheetId="7">'SO 901 - Mobiliář'!$C$4:$J$76,'SO 901 - Mobiliář'!$C$82:$J$102,'SO 901 - Mobiliář'!$C$108:$J$155</definedName>
    <definedName name="_xlnm.Print_Titles" localSheetId="7">'SO 901 - Mobiliář'!$120:$120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7" r="J37"/>
  <c r="J36"/>
  <c i="1" r="AY100"/>
  <c i="7" r="J35"/>
  <c i="1" r="AX100"/>
  <c i="7" r="BI121"/>
  <c r="BH121"/>
  <c r="BG121"/>
  <c r="BF121"/>
  <c r="T121"/>
  <c r="T120"/>
  <c r="T119"/>
  <c r="T118"/>
  <c r="R121"/>
  <c r="R120"/>
  <c r="R119"/>
  <c r="R118"/>
  <c r="P121"/>
  <c r="P120"/>
  <c r="P119"/>
  <c r="P118"/>
  <c i="1" r="AU100"/>
  <c i="7" r="J114"/>
  <c r="F114"/>
  <c r="F112"/>
  <c r="E110"/>
  <c r="J91"/>
  <c r="F91"/>
  <c r="F89"/>
  <c r="E87"/>
  <c r="J24"/>
  <c r="E24"/>
  <c r="J115"/>
  <c r="J23"/>
  <c r="J18"/>
  <c r="E18"/>
  <c r="F115"/>
  <c r="J17"/>
  <c r="J12"/>
  <c r="J112"/>
  <c r="E7"/>
  <c r="E108"/>
  <c i="6" r="J37"/>
  <c r="J36"/>
  <c i="1" r="AY99"/>
  <c i="6" r="J35"/>
  <c i="1" r="AX99"/>
  <c i="6" r="BI122"/>
  <c r="BH122"/>
  <c r="BG122"/>
  <c r="BF122"/>
  <c r="T122"/>
  <c r="R122"/>
  <c r="P122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115"/>
  <c r="J23"/>
  <c r="J18"/>
  <c r="E18"/>
  <c r="F115"/>
  <c r="J17"/>
  <c r="J12"/>
  <c r="J112"/>
  <c r="E7"/>
  <c r="E108"/>
  <c i="5" r="J37"/>
  <c r="J36"/>
  <c i="1" r="AY98"/>
  <c i="5" r="J35"/>
  <c i="1" r="AX98"/>
  <c i="5"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T220"/>
  <c r="R221"/>
  <c r="R220"/>
  <c r="P221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6"/>
  <c r="F126"/>
  <c r="F124"/>
  <c r="E122"/>
  <c r="J91"/>
  <c r="F91"/>
  <c r="F89"/>
  <c r="E87"/>
  <c r="J24"/>
  <c r="E24"/>
  <c r="J127"/>
  <c r="J23"/>
  <c r="J18"/>
  <c r="E18"/>
  <c r="F127"/>
  <c r="J17"/>
  <c r="J12"/>
  <c r="J124"/>
  <c r="E7"/>
  <c r="E120"/>
  <c i="4" r="J37"/>
  <c r="J36"/>
  <c i="1" r="AY97"/>
  <c i="4" r="J35"/>
  <c i="1" r="AX97"/>
  <c i="4"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89"/>
  <c r="E7"/>
  <c r="E109"/>
  <c i="3" r="J37"/>
  <c r="J36"/>
  <c i="1" r="AY96"/>
  <c i="3" r="J35"/>
  <c i="1" r="AX96"/>
  <c i="3"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T262"/>
  <c r="R263"/>
  <c r="R262"/>
  <c r="P263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92"/>
  <c r="J23"/>
  <c r="J18"/>
  <c r="E18"/>
  <c r="F123"/>
  <c r="J17"/>
  <c r="J12"/>
  <c r="J120"/>
  <c r="E7"/>
  <c r="E85"/>
  <c i="2" r="J37"/>
  <c r="J36"/>
  <c i="1" r="AY95"/>
  <c i="2" r="J35"/>
  <c i="1" r="AX95"/>
  <c i="2"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1" r="L90"/>
  <c r="AM90"/>
  <c r="AM89"/>
  <c r="L89"/>
  <c r="AM87"/>
  <c r="L87"/>
  <c r="L85"/>
  <c r="L84"/>
  <c i="2" r="BK137"/>
  <c r="BK135"/>
  <c r="BK130"/>
  <c r="BK128"/>
  <c r="J127"/>
  <c r="BK141"/>
  <c i="3" r="BK269"/>
  <c r="J266"/>
  <c r="J260"/>
  <c r="J255"/>
  <c r="BK249"/>
  <c r="BK243"/>
  <c r="BK227"/>
  <c r="BK223"/>
  <c r="BK219"/>
  <c r="J211"/>
  <c r="J206"/>
  <c r="J198"/>
  <c r="J187"/>
  <c r="BK184"/>
  <c r="BK179"/>
  <c r="BK175"/>
  <c r="J166"/>
  <c r="J155"/>
  <c r="J140"/>
  <c r="J130"/>
  <c r="J267"/>
  <c r="J261"/>
  <c r="J257"/>
  <c r="BK251"/>
  <c r="J225"/>
  <c r="BK220"/>
  <c r="BK216"/>
  <c r="J210"/>
  <c r="J194"/>
  <c r="BK183"/>
  <c r="BK170"/>
  <c r="BK157"/>
  <c r="J153"/>
  <c r="J146"/>
  <c r="BK138"/>
  <c r="J131"/>
  <c r="J250"/>
  <c r="J243"/>
  <c r="J235"/>
  <c r="BK218"/>
  <c r="J200"/>
  <c r="BK188"/>
  <c r="BK182"/>
  <c r="J171"/>
  <c r="BK165"/>
  <c r="J157"/>
  <c r="BK151"/>
  <c r="J145"/>
  <c r="J142"/>
  <c r="J137"/>
  <c r="J132"/>
  <c r="J247"/>
  <c r="J240"/>
  <c r="BK215"/>
  <c r="BK207"/>
  <c r="J201"/>
  <c r="J191"/>
  <c r="BK176"/>
  <c r="BK146"/>
  <c r="J136"/>
  <c i="4" r="BK165"/>
  <c r="J143"/>
  <c r="J136"/>
  <c r="BK127"/>
  <c r="J122"/>
  <c r="J166"/>
  <c r="BK158"/>
  <c r="J156"/>
  <c r="J154"/>
  <c r="J151"/>
  <c r="BK149"/>
  <c r="BK147"/>
  <c r="J139"/>
  <c r="J132"/>
  <c r="J127"/>
  <c r="J168"/>
  <c r="J163"/>
  <c r="BK160"/>
  <c r="BK146"/>
  <c r="BK135"/>
  <c r="BK176"/>
  <c r="J159"/>
  <c r="BK139"/>
  <c r="J131"/>
  <c r="BK124"/>
  <c i="5" r="J246"/>
  <c r="BK244"/>
  <c r="J241"/>
  <c r="J237"/>
  <c r="BK228"/>
  <c r="J219"/>
  <c r="J214"/>
  <c r="J198"/>
  <c r="J185"/>
  <c r="BK177"/>
  <c r="BK169"/>
  <c r="BK158"/>
  <c r="J150"/>
  <c r="J139"/>
  <c r="BK133"/>
  <c r="J212"/>
  <c r="BK205"/>
  <c r="J199"/>
  <c r="BK188"/>
  <c r="BK176"/>
  <c r="J165"/>
  <c r="BK159"/>
  <c r="J146"/>
  <c r="BK141"/>
  <c r="J227"/>
  <c r="J207"/>
  <c r="BK200"/>
  <c r="BK185"/>
  <c r="BK171"/>
  <c r="BK165"/>
  <c r="BK148"/>
  <c r="BK140"/>
  <c r="BK237"/>
  <c r="J228"/>
  <c r="J221"/>
  <c r="BK216"/>
  <c r="J208"/>
  <c r="J205"/>
  <c r="BK201"/>
  <c r="J193"/>
  <c r="J177"/>
  <c r="J167"/>
  <c r="BK160"/>
  <c r="BK153"/>
  <c r="BK137"/>
  <c r="J134"/>
  <c i="6" r="BK121"/>
  <c i="7" r="BK121"/>
  <c r="F36"/>
  <c i="1" r="BC100"/>
  <c i="8" r="BK155"/>
  <c r="J150"/>
  <c r="BK148"/>
  <c r="J144"/>
  <c r="BK140"/>
  <c r="BK135"/>
  <c r="J128"/>
  <c r="BK128"/>
  <c r="J155"/>
  <c r="BK150"/>
  <c r="J146"/>
  <c r="BK141"/>
  <c r="J137"/>
  <c r="J134"/>
  <c r="BK130"/>
  <c r="BK126"/>
  <c i="2" r="J139"/>
  <c r="BK131"/>
  <c r="BK129"/>
  <c r="BK126"/>
  <c r="BK133"/>
  <c i="3" r="BK267"/>
  <c r="BK263"/>
  <c r="BK258"/>
  <c r="J252"/>
  <c r="BK248"/>
  <c r="BK242"/>
  <c r="BK229"/>
  <c r="BK224"/>
  <c r="J217"/>
  <c r="J208"/>
  <c r="BK201"/>
  <c r="BK192"/>
  <c r="J185"/>
  <c r="BK180"/>
  <c r="J176"/>
  <c r="J170"/>
  <c r="J161"/>
  <c r="BK150"/>
  <c r="J139"/>
  <c r="BK129"/>
  <c r="BK266"/>
  <c r="BK260"/>
  <c r="BK255"/>
  <c r="J248"/>
  <c r="J238"/>
  <c r="J223"/>
  <c r="J218"/>
  <c r="BK214"/>
  <c r="J209"/>
  <c r="BK193"/>
  <c r="BK190"/>
  <c r="J173"/>
  <c r="J163"/>
  <c r="BK155"/>
  <c r="BK148"/>
  <c r="BK145"/>
  <c r="BK136"/>
  <c r="BK130"/>
  <c r="J249"/>
  <c r="J242"/>
  <c r="J227"/>
  <c r="J216"/>
  <c r="BK199"/>
  <c r="BK185"/>
  <c r="J180"/>
  <c r="BK168"/>
  <c r="BK158"/>
  <c r="J152"/>
  <c r="J149"/>
  <c r="BK143"/>
  <c r="BK139"/>
  <c r="J133"/>
  <c r="J253"/>
  <c r="J244"/>
  <c r="BK232"/>
  <c r="BK209"/>
  <c r="BK204"/>
  <c r="BK198"/>
  <c r="J181"/>
  <c r="BK178"/>
  <c r="J177"/>
  <c r="J168"/>
  <c r="J156"/>
  <c r="J143"/>
  <c i="4" r="BK172"/>
  <c r="J145"/>
  <c r="BK138"/>
  <c r="BK132"/>
  <c r="BK126"/>
  <c r="J176"/>
  <c r="J160"/>
  <c r="BK156"/>
  <c r="BK154"/>
  <c r="J152"/>
  <c r="J150"/>
  <c r="J148"/>
  <c r="J140"/>
  <c r="BK134"/>
  <c r="J128"/>
  <c r="BK173"/>
  <c r="J167"/>
  <c r="J162"/>
  <c r="J147"/>
  <c r="J133"/>
  <c r="J125"/>
  <c r="BK162"/>
  <c r="BK144"/>
  <c r="BK140"/>
  <c r="BK133"/>
  <c r="BK125"/>
  <c i="5" r="BK246"/>
  <c r="J244"/>
  <c r="J243"/>
  <c r="J240"/>
  <c r="J236"/>
  <c r="BK223"/>
  <c r="BK218"/>
  <c r="J200"/>
  <c r="BK196"/>
  <c r="J182"/>
  <c r="J173"/>
  <c r="BK167"/>
  <c r="BK154"/>
  <c r="J149"/>
  <c r="BK136"/>
  <c r="J216"/>
  <c r="BK211"/>
  <c r="BK204"/>
  <c r="BK198"/>
  <c r="J184"/>
  <c r="BK179"/>
  <c r="BK168"/>
  <c r="J162"/>
  <c r="J153"/>
  <c r="J144"/>
  <c r="BK139"/>
  <c r="J215"/>
  <c r="BK206"/>
  <c r="BK194"/>
  <c r="BK189"/>
  <c r="BK175"/>
  <c r="J166"/>
  <c r="BK152"/>
  <c r="J143"/>
  <c r="BK238"/>
  <c r="J232"/>
  <c r="J223"/>
  <c r="J218"/>
  <c r="J210"/>
  <c r="J206"/>
  <c r="J202"/>
  <c r="J194"/>
  <c r="BK180"/>
  <c r="BK172"/>
  <c r="J164"/>
  <c r="J158"/>
  <c r="J147"/>
  <c r="BK144"/>
  <c r="J136"/>
  <c i="6" r="F37"/>
  <c i="7" r="J34"/>
  <c i="1" r="AW100"/>
  <c i="8" r="J154"/>
  <c r="J149"/>
  <c r="J145"/>
  <c r="J141"/>
  <c r="J133"/>
  <c r="BK129"/>
  <c r="J136"/>
  <c r="BK124"/>
  <c r="J151"/>
  <c r="BK147"/>
  <c r="BK143"/>
  <c r="J140"/>
  <c r="J135"/>
  <c r="BK131"/>
  <c r="J127"/>
  <c r="J124"/>
  <c i="2" r="J141"/>
  <c r="J137"/>
  <c r="J131"/>
  <c r="J129"/>
  <c r="BK127"/>
  <c i="1" r="AS94"/>
  <c i="3" r="J259"/>
  <c r="BK253"/>
  <c r="BK247"/>
  <c r="BK238"/>
  <c r="BK228"/>
  <c r="J222"/>
  <c r="J212"/>
  <c r="J207"/>
  <c r="BK194"/>
  <c r="J186"/>
  <c r="J182"/>
  <c r="BK177"/>
  <c r="BK173"/>
  <c r="J165"/>
  <c r="BK152"/>
  <c r="J148"/>
  <c r="BK134"/>
  <c r="J268"/>
  <c r="J263"/>
  <c r="J258"/>
  <c r="J246"/>
  <c r="J229"/>
  <c r="J224"/>
  <c r="BK217"/>
  <c r="BK213"/>
  <c r="J204"/>
  <c r="BK191"/>
  <c r="J174"/>
  <c r="J169"/>
  <c r="BK156"/>
  <c r="J151"/>
  <c r="BK142"/>
  <c r="BK133"/>
  <c r="J129"/>
  <c r="BK245"/>
  <c r="BK240"/>
  <c r="BK222"/>
  <c r="J213"/>
  <c r="BK186"/>
  <c r="BK181"/>
  <c r="BK167"/>
  <c r="J164"/>
  <c r="BK153"/>
  <c r="J150"/>
  <c r="J144"/>
  <c r="BK140"/>
  <c r="J135"/>
  <c r="BK131"/>
  <c r="J251"/>
  <c r="J241"/>
  <c r="BK235"/>
  <c r="BK211"/>
  <c r="BK205"/>
  <c r="BK200"/>
  <c r="J188"/>
  <c r="BK169"/>
  <c r="BK161"/>
  <c r="J141"/>
  <c i="4" r="BK169"/>
  <c r="J144"/>
  <c r="BK137"/>
  <c r="J129"/>
  <c r="J123"/>
  <c r="BK163"/>
  <c r="J157"/>
  <c r="J155"/>
  <c r="BK151"/>
  <c r="J149"/>
  <c r="J146"/>
  <c r="J138"/>
  <c r="J130"/>
  <c r="BK122"/>
  <c r="J169"/>
  <c r="BK164"/>
  <c r="BK159"/>
  <c r="BK145"/>
  <c r="BK128"/>
  <c r="BK168"/>
  <c r="J165"/>
  <c r="J142"/>
  <c r="J134"/>
  <c r="BK130"/>
  <c i="5" r="BK247"/>
  <c r="J245"/>
  <c r="BK241"/>
  <c r="BK239"/>
  <c r="BK233"/>
  <c r="J224"/>
  <c r="J217"/>
  <c r="BK199"/>
  <c r="J195"/>
  <c r="J180"/>
  <c r="J172"/>
  <c r="J159"/>
  <c r="J148"/>
  <c r="J141"/>
  <c r="J135"/>
  <c r="J213"/>
  <c r="BK210"/>
  <c r="BK203"/>
  <c r="BK192"/>
  <c r="BK182"/>
  <c r="J175"/>
  <c r="BK163"/>
  <c r="J160"/>
  <c r="BK149"/>
  <c r="J142"/>
  <c r="J137"/>
  <c r="BK212"/>
  <c r="J196"/>
  <c r="J192"/>
  <c r="J179"/>
  <c r="BK170"/>
  <c r="BK164"/>
  <c r="J145"/>
  <c r="BK236"/>
  <c r="BK227"/>
  <c r="BK217"/>
  <c r="J211"/>
  <c r="BK207"/>
  <c r="J203"/>
  <c r="BK195"/>
  <c r="BK178"/>
  <c r="J171"/>
  <c r="J163"/>
  <c r="J154"/>
  <c r="BK146"/>
  <c r="BK142"/>
  <c r="BK135"/>
  <c i="6" r="BK122"/>
  <c r="J122"/>
  <c i="7" r="F37"/>
  <c i="1" r="BD100"/>
  <c i="8" r="BK151"/>
  <c r="J147"/>
  <c r="J143"/>
  <c r="J138"/>
  <c r="J131"/>
  <c r="BK125"/>
  <c r="J125"/>
  <c r="J152"/>
  <c r="J148"/>
  <c r="BK144"/>
  <c r="BK138"/>
  <c r="BK134"/>
  <c r="J129"/>
  <c i="2" r="BK139"/>
  <c r="J135"/>
  <c r="J130"/>
  <c r="J128"/>
  <c r="J126"/>
  <c r="J133"/>
  <c i="3" r="BK268"/>
  <c r="BK261"/>
  <c r="BK256"/>
  <c r="BK250"/>
  <c r="J245"/>
  <c r="J232"/>
  <c r="BK225"/>
  <c r="J221"/>
  <c r="BK210"/>
  <c r="J205"/>
  <c r="J193"/>
  <c r="J190"/>
  <c r="J183"/>
  <c r="J178"/>
  <c r="BK174"/>
  <c r="J167"/>
  <c r="J158"/>
  <c r="BK149"/>
  <c r="J138"/>
  <c r="J269"/>
  <c r="BK259"/>
  <c r="BK252"/>
  <c r="BK241"/>
  <c r="J228"/>
  <c r="BK221"/>
  <c r="J219"/>
  <c r="J215"/>
  <c r="BK208"/>
  <c r="J192"/>
  <c r="BK187"/>
  <c r="BK171"/>
  <c r="BK164"/>
  <c r="J154"/>
  <c r="BK147"/>
  <c r="BK137"/>
  <c r="BK132"/>
  <c r="J256"/>
  <c r="BK244"/>
  <c r="BK239"/>
  <c r="J220"/>
  <c r="J214"/>
  <c r="BK189"/>
  <c r="J184"/>
  <c r="J179"/>
  <c r="BK166"/>
  <c r="BK154"/>
  <c r="J147"/>
  <c r="BK141"/>
  <c r="J134"/>
  <c r="BK257"/>
  <c r="BK246"/>
  <c r="J239"/>
  <c r="BK212"/>
  <c r="BK206"/>
  <c r="J199"/>
  <c r="J189"/>
  <c r="J175"/>
  <c r="BK163"/>
  <c r="BK144"/>
  <c r="BK135"/>
  <c i="4" r="J164"/>
  <c r="J141"/>
  <c r="J135"/>
  <c r="J124"/>
  <c r="J173"/>
  <c r="BK157"/>
  <c r="BK155"/>
  <c r="BK152"/>
  <c r="BK150"/>
  <c r="BK148"/>
  <c r="BK142"/>
  <c r="J137"/>
  <c r="BK129"/>
  <c r="J172"/>
  <c r="BK166"/>
  <c r="BK161"/>
  <c r="J158"/>
  <c r="BK143"/>
  <c r="BK131"/>
  <c r="BK123"/>
  <c r="BK167"/>
  <c r="J161"/>
  <c r="BK141"/>
  <c r="BK136"/>
  <c r="J126"/>
  <c i="5" r="J247"/>
  <c r="BK245"/>
  <c r="BK243"/>
  <c r="BK240"/>
  <c r="J238"/>
  <c r="BK232"/>
  <c r="BK221"/>
  <c r="BK208"/>
  <c r="J197"/>
  <c r="BK184"/>
  <c r="J170"/>
  <c r="BK162"/>
  <c r="J152"/>
  <c r="J140"/>
  <c r="BK134"/>
  <c r="BK215"/>
  <c r="BK209"/>
  <c r="BK202"/>
  <c r="J189"/>
  <c r="J178"/>
  <c r="BK166"/>
  <c r="BK161"/>
  <c r="BK150"/>
  <c r="BK143"/>
  <c r="J138"/>
  <c r="BK214"/>
  <c r="J201"/>
  <c r="BK193"/>
  <c r="J176"/>
  <c r="J169"/>
  <c r="BK157"/>
  <c r="BK147"/>
  <c r="J239"/>
  <c r="J233"/>
  <c r="BK224"/>
  <c r="BK219"/>
  <c r="BK213"/>
  <c r="J209"/>
  <c r="J204"/>
  <c r="BK197"/>
  <c r="J188"/>
  <c r="BK173"/>
  <c r="J168"/>
  <c r="J161"/>
  <c r="J157"/>
  <c r="BK145"/>
  <c r="BK138"/>
  <c r="J133"/>
  <c i="6" r="J121"/>
  <c i="7" r="J121"/>
  <c r="F35"/>
  <c i="1" r="BB100"/>
  <c i="8" r="BK152"/>
  <c r="BK146"/>
  <c r="BK142"/>
  <c r="BK137"/>
  <c r="J130"/>
  <c r="J126"/>
  <c r="BK127"/>
  <c r="BK154"/>
  <c r="BK149"/>
  <c r="BK145"/>
  <c r="J142"/>
  <c r="BK136"/>
  <c r="BK133"/>
  <c i="2" l="1" r="T125"/>
  <c r="T124"/>
  <c r="T123"/>
  <c i="3" r="R197"/>
  <c r="P226"/>
  <c r="BK254"/>
  <c r="J254"/>
  <c r="J103"/>
  <c r="P254"/>
  <c r="R265"/>
  <c r="R264"/>
  <c i="4" r="BK121"/>
  <c r="J121"/>
  <c r="J98"/>
  <c r="P153"/>
  <c i="5" r="P132"/>
  <c r="BK151"/>
  <c r="J151"/>
  <c r="J99"/>
  <c r="BK174"/>
  <c r="J174"/>
  <c r="J100"/>
  <c r="T183"/>
  <c r="P222"/>
  <c r="R226"/>
  <c r="R225"/>
  <c r="R231"/>
  <c r="BK235"/>
  <c r="J235"/>
  <c r="J109"/>
  <c r="BK242"/>
  <c r="J242"/>
  <c r="J110"/>
  <c i="6" r="BK120"/>
  <c r="J120"/>
  <c r="J98"/>
  <c i="2" r="R125"/>
  <c r="R124"/>
  <c r="R123"/>
  <c i="3" r="P128"/>
  <c r="T128"/>
  <c r="R162"/>
  <c r="BK172"/>
  <c r="J172"/>
  <c r="J100"/>
  <c r="R172"/>
  <c r="BK197"/>
  <c r="J197"/>
  <c r="J101"/>
  <c r="T197"/>
  <c r="T226"/>
  <c r="T254"/>
  <c r="P265"/>
  <c r="P264"/>
  <c i="4" r="P121"/>
  <c r="P120"/>
  <c r="P119"/>
  <c i="1" r="AU97"/>
  <c i="4" r="R153"/>
  <c i="5" r="T132"/>
  <c r="T151"/>
  <c r="R174"/>
  <c r="R183"/>
  <c r="T222"/>
  <c r="P226"/>
  <c r="P231"/>
  <c r="T235"/>
  <c r="R242"/>
  <c i="6" r="R120"/>
  <c r="R119"/>
  <c r="R118"/>
  <c i="8" r="R123"/>
  <c r="BK132"/>
  <c r="J132"/>
  <c r="J99"/>
  <c r="T132"/>
  <c r="P139"/>
  <c i="2" r="P125"/>
  <c r="P124"/>
  <c r="P123"/>
  <c i="1" r="AU95"/>
  <c i="3" r="BK128"/>
  <c r="J128"/>
  <c r="J98"/>
  <c r="R128"/>
  <c r="BK162"/>
  <c r="J162"/>
  <c r="J99"/>
  <c r="P162"/>
  <c r="T162"/>
  <c r="P172"/>
  <c r="T172"/>
  <c r="P197"/>
  <c r="BK226"/>
  <c r="J226"/>
  <c r="J102"/>
  <c r="R226"/>
  <c r="R254"/>
  <c r="T265"/>
  <c r="T264"/>
  <c i="4" r="R121"/>
  <c r="R120"/>
  <c r="R119"/>
  <c r="T153"/>
  <c i="5" r="BK132"/>
  <c r="J132"/>
  <c r="J98"/>
  <c r="P151"/>
  <c r="P174"/>
  <c r="BK183"/>
  <c r="J183"/>
  <c r="J102"/>
  <c r="BK222"/>
  <c r="J222"/>
  <c r="J104"/>
  <c r="BK226"/>
  <c r="J226"/>
  <c r="J106"/>
  <c r="BK231"/>
  <c r="J231"/>
  <c r="J107"/>
  <c r="P235"/>
  <c r="P234"/>
  <c r="P242"/>
  <c i="6" r="P120"/>
  <c r="P119"/>
  <c r="P118"/>
  <c i="1" r="AU99"/>
  <c i="8" r="BK123"/>
  <c r="J123"/>
  <c r="J98"/>
  <c r="R132"/>
  <c i="2" r="BK125"/>
  <c r="J125"/>
  <c r="J98"/>
  <c i="3" r="BK265"/>
  <c r="J265"/>
  <c r="J106"/>
  <c i="4" r="T121"/>
  <c r="T120"/>
  <c r="T119"/>
  <c r="BK153"/>
  <c r="J153"/>
  <c r="J99"/>
  <c i="5" r="R132"/>
  <c r="R151"/>
  <c r="T174"/>
  <c r="P183"/>
  <c r="R222"/>
  <c r="T226"/>
  <c r="T225"/>
  <c r="T231"/>
  <c r="R235"/>
  <c r="R234"/>
  <c r="T242"/>
  <c i="6" r="T120"/>
  <c r="T119"/>
  <c r="T118"/>
  <c i="8" r="P123"/>
  <c r="T123"/>
  <c r="P132"/>
  <c r="BK139"/>
  <c r="J139"/>
  <c r="J100"/>
  <c r="R139"/>
  <c r="T139"/>
  <c r="BK153"/>
  <c r="J153"/>
  <c r="J101"/>
  <c r="P153"/>
  <c r="R153"/>
  <c r="T153"/>
  <c i="2" r="BK138"/>
  <c r="J138"/>
  <c r="J102"/>
  <c i="3" r="BK262"/>
  <c r="J262"/>
  <c r="J104"/>
  <c i="2" r="BK136"/>
  <c r="J136"/>
  <c r="J101"/>
  <c i="5" r="BK220"/>
  <c r="J220"/>
  <c r="J103"/>
  <c i="7" r="BK120"/>
  <c r="BK119"/>
  <c r="J119"/>
  <c r="J97"/>
  <c i="2" r="BK132"/>
  <c r="J132"/>
  <c r="J99"/>
  <c i="5" r="BK181"/>
  <c r="J181"/>
  <c r="J101"/>
  <c i="2" r="BK134"/>
  <c r="J134"/>
  <c r="J100"/>
  <c r="BK140"/>
  <c r="J140"/>
  <c r="J103"/>
  <c i="8" r="F92"/>
  <c r="BE124"/>
  <c r="BE127"/>
  <c r="BE128"/>
  <c r="BE129"/>
  <c r="BE134"/>
  <c r="BE144"/>
  <c r="BE146"/>
  <c r="BE148"/>
  <c r="BE149"/>
  <c r="E85"/>
  <c r="J89"/>
  <c r="J92"/>
  <c r="BE126"/>
  <c r="BE135"/>
  <c r="BE136"/>
  <c r="BE138"/>
  <c r="BE125"/>
  <c r="BE130"/>
  <c r="BE131"/>
  <c r="BE133"/>
  <c r="BE137"/>
  <c r="BE140"/>
  <c r="BE141"/>
  <c r="BE142"/>
  <c r="BE143"/>
  <c r="BE145"/>
  <c r="BE147"/>
  <c r="BE150"/>
  <c r="BE151"/>
  <c r="BE152"/>
  <c r="BE154"/>
  <c r="BE155"/>
  <c i="7" r="E85"/>
  <c r="J89"/>
  <c r="J92"/>
  <c r="F92"/>
  <c r="BE121"/>
  <c i="6" r="E85"/>
  <c r="J89"/>
  <c r="J92"/>
  <c r="BE121"/>
  <c r="F92"/>
  <c r="BE122"/>
  <c i="1" r="BD99"/>
  <c i="4" r="BK120"/>
  <c r="J120"/>
  <c r="J97"/>
  <c i="5" r="J89"/>
  <c r="J92"/>
  <c r="BE139"/>
  <c r="BE140"/>
  <c r="BE143"/>
  <c r="BE148"/>
  <c r="BE149"/>
  <c r="BE158"/>
  <c r="BE161"/>
  <c r="BE165"/>
  <c r="BE170"/>
  <c r="BE180"/>
  <c r="BE189"/>
  <c r="BE197"/>
  <c r="BE213"/>
  <c r="BE214"/>
  <c r="BE218"/>
  <c r="BE227"/>
  <c r="BE228"/>
  <c r="BE233"/>
  <c r="BE236"/>
  <c r="BE238"/>
  <c r="E85"/>
  <c r="BE133"/>
  <c r="BE136"/>
  <c r="BE138"/>
  <c r="BE141"/>
  <c r="BE150"/>
  <c r="BE159"/>
  <c r="BE166"/>
  <c r="BE179"/>
  <c r="BE182"/>
  <c r="BE185"/>
  <c r="BE198"/>
  <c r="BE199"/>
  <c r="BE202"/>
  <c r="BE208"/>
  <c r="BE209"/>
  <c r="BE211"/>
  <c r="BE217"/>
  <c r="BE224"/>
  <c r="F92"/>
  <c r="BE134"/>
  <c r="BE135"/>
  <c r="BE147"/>
  <c r="BE153"/>
  <c r="BE157"/>
  <c r="BE167"/>
  <c r="BE169"/>
  <c r="BE171"/>
  <c r="BE173"/>
  <c r="BE177"/>
  <c r="BE184"/>
  <c r="BE193"/>
  <c r="BE194"/>
  <c r="BE195"/>
  <c r="BE196"/>
  <c r="BE206"/>
  <c r="BE207"/>
  <c r="BE137"/>
  <c r="BE142"/>
  <c r="BE144"/>
  <c r="BE145"/>
  <c r="BE146"/>
  <c r="BE152"/>
  <c r="BE154"/>
  <c r="BE160"/>
  <c r="BE162"/>
  <c r="BE163"/>
  <c r="BE164"/>
  <c r="BE168"/>
  <c r="BE172"/>
  <c r="BE175"/>
  <c r="BE176"/>
  <c r="BE178"/>
  <c r="BE188"/>
  <c r="BE192"/>
  <c r="BE200"/>
  <c r="BE201"/>
  <c r="BE203"/>
  <c r="BE204"/>
  <c r="BE205"/>
  <c r="BE210"/>
  <c r="BE212"/>
  <c r="BE215"/>
  <c r="BE216"/>
  <c r="BE219"/>
  <c r="BE221"/>
  <c r="BE223"/>
  <c r="BE232"/>
  <c r="BE237"/>
  <c r="BE239"/>
  <c r="BE240"/>
  <c r="BE241"/>
  <c r="BE243"/>
  <c r="BE244"/>
  <c r="BE245"/>
  <c r="BE246"/>
  <c r="BE247"/>
  <c i="3" r="BK127"/>
  <c r="J127"/>
  <c r="J97"/>
  <c i="4" r="E85"/>
  <c r="J113"/>
  <c r="BE122"/>
  <c r="BE127"/>
  <c r="BE128"/>
  <c r="BE133"/>
  <c r="BE134"/>
  <c r="BE137"/>
  <c r="BE143"/>
  <c r="BE165"/>
  <c r="BE173"/>
  <c r="J92"/>
  <c r="F116"/>
  <c r="BE126"/>
  <c r="BE129"/>
  <c r="BE136"/>
  <c r="BE138"/>
  <c r="BE140"/>
  <c r="BE141"/>
  <c r="BE123"/>
  <c r="BE124"/>
  <c r="BE125"/>
  <c r="BE131"/>
  <c r="BE132"/>
  <c r="BE135"/>
  <c r="BE142"/>
  <c r="BE145"/>
  <c r="BE146"/>
  <c r="BE147"/>
  <c r="BE148"/>
  <c r="BE149"/>
  <c r="BE150"/>
  <c r="BE151"/>
  <c r="BE152"/>
  <c r="BE154"/>
  <c r="BE155"/>
  <c r="BE156"/>
  <c r="BE157"/>
  <c r="BE164"/>
  <c r="BE166"/>
  <c r="BE168"/>
  <c r="BE169"/>
  <c r="BE172"/>
  <c r="BE176"/>
  <c r="BE130"/>
  <c r="BE139"/>
  <c r="BE144"/>
  <c r="BE158"/>
  <c r="BE159"/>
  <c r="BE160"/>
  <c r="BE161"/>
  <c r="BE162"/>
  <c r="BE163"/>
  <c r="BE167"/>
  <c i="3" r="BE129"/>
  <c r="BE130"/>
  <c r="BE133"/>
  <c r="BE137"/>
  <c r="BE138"/>
  <c r="BE141"/>
  <c r="BE147"/>
  <c r="BE148"/>
  <c r="BE152"/>
  <c r="BE154"/>
  <c r="BE156"/>
  <c r="BE164"/>
  <c r="BE166"/>
  <c r="BE170"/>
  <c r="BE171"/>
  <c r="BE173"/>
  <c r="BE174"/>
  <c r="BE182"/>
  <c r="BE183"/>
  <c r="BE192"/>
  <c r="BE193"/>
  <c r="BE212"/>
  <c r="BE217"/>
  <c r="BE218"/>
  <c r="BE219"/>
  <c r="BE220"/>
  <c r="BE242"/>
  <c r="BE248"/>
  <c r="BE250"/>
  <c r="BE256"/>
  <c r="BE136"/>
  <c r="BE145"/>
  <c r="BE150"/>
  <c r="BE155"/>
  <c r="BE161"/>
  <c r="BE169"/>
  <c r="BE176"/>
  <c r="BE187"/>
  <c r="BE190"/>
  <c r="BE191"/>
  <c r="BE194"/>
  <c r="BE198"/>
  <c r="BE200"/>
  <c r="BE201"/>
  <c r="BE206"/>
  <c r="BE207"/>
  <c r="BE208"/>
  <c r="BE209"/>
  <c r="BE216"/>
  <c r="BE221"/>
  <c r="BE225"/>
  <c r="BE232"/>
  <c r="BE238"/>
  <c r="BE243"/>
  <c r="BE245"/>
  <c r="BE246"/>
  <c r="BE247"/>
  <c r="BE251"/>
  <c r="BE252"/>
  <c r="BE253"/>
  <c r="BE255"/>
  <c r="BE258"/>
  <c r="BE259"/>
  <c r="J89"/>
  <c r="F92"/>
  <c r="E116"/>
  <c r="J123"/>
  <c r="BE134"/>
  <c r="BE139"/>
  <c r="BE144"/>
  <c r="BE149"/>
  <c r="BE151"/>
  <c r="BE158"/>
  <c r="BE165"/>
  <c r="BE167"/>
  <c r="BE175"/>
  <c r="BE177"/>
  <c r="BE178"/>
  <c r="BE179"/>
  <c r="BE180"/>
  <c r="BE181"/>
  <c r="BE184"/>
  <c r="BE185"/>
  <c r="BE186"/>
  <c r="BE189"/>
  <c r="BE199"/>
  <c r="BE204"/>
  <c r="BE205"/>
  <c r="BE210"/>
  <c r="BE211"/>
  <c r="BE227"/>
  <c r="BE228"/>
  <c r="BE241"/>
  <c r="BE249"/>
  <c r="BE261"/>
  <c r="BE263"/>
  <c r="BE268"/>
  <c r="BE131"/>
  <c r="BE132"/>
  <c r="BE135"/>
  <c r="BE140"/>
  <c r="BE142"/>
  <c r="BE143"/>
  <c r="BE146"/>
  <c r="BE153"/>
  <c r="BE157"/>
  <c r="BE163"/>
  <c r="BE168"/>
  <c r="BE188"/>
  <c r="BE213"/>
  <c r="BE214"/>
  <c r="BE215"/>
  <c r="BE222"/>
  <c r="BE223"/>
  <c r="BE224"/>
  <c r="BE229"/>
  <c r="BE235"/>
  <c r="BE239"/>
  <c r="BE240"/>
  <c r="BE244"/>
  <c r="BE257"/>
  <c r="BE260"/>
  <c r="BE266"/>
  <c r="BE267"/>
  <c r="BE269"/>
  <c i="2" r="E85"/>
  <c r="J89"/>
  <c r="F92"/>
  <c r="J92"/>
  <c r="BE126"/>
  <c r="BE127"/>
  <c r="BE128"/>
  <c r="BE129"/>
  <c r="BE130"/>
  <c r="BE131"/>
  <c r="BE133"/>
  <c r="BE135"/>
  <c r="BE137"/>
  <c r="BE139"/>
  <c r="BE141"/>
  <c r="F37"/>
  <c i="1" r="BD95"/>
  <c i="3" r="F34"/>
  <c i="1" r="BA96"/>
  <c i="3" r="F36"/>
  <c i="1" r="BC96"/>
  <c i="4" r="F36"/>
  <c i="1" r="BC97"/>
  <c i="5" r="F34"/>
  <c i="1" r="BA98"/>
  <c i="5" r="J34"/>
  <c i="1" r="AW98"/>
  <c i="6" r="F34"/>
  <c i="1" r="BA99"/>
  <c i="6" r="F36"/>
  <c i="1" r="BC99"/>
  <c i="6" r="F35"/>
  <c i="1" r="BB99"/>
  <c i="7" r="F34"/>
  <c i="1" r="BA100"/>
  <c i="8" r="F34"/>
  <c i="1" r="BA101"/>
  <c i="8" r="F37"/>
  <c i="1" r="BD101"/>
  <c i="2" r="F35"/>
  <c i="1" r="BB95"/>
  <c i="3" r="F37"/>
  <c i="1" r="BD96"/>
  <c i="4" r="F35"/>
  <c i="1" r="BB97"/>
  <c i="4" r="F34"/>
  <c i="1" r="BA97"/>
  <c i="4" r="J34"/>
  <c i="1" r="AW97"/>
  <c i="5" r="F36"/>
  <c i="1" r="BC98"/>
  <c i="5" r="F37"/>
  <c i="1" r="BD98"/>
  <c i="8" r="J34"/>
  <c i="1" r="AW101"/>
  <c i="8" r="F36"/>
  <c i="1" r="BC101"/>
  <c i="2" r="J34"/>
  <c i="1" r="AW95"/>
  <c i="2" r="F36"/>
  <c i="1" r="BC95"/>
  <c i="3" r="J34"/>
  <c i="1" r="AW96"/>
  <c i="2" r="F34"/>
  <c i="1" r="BA95"/>
  <c i="3" r="F35"/>
  <c i="1" r="BB96"/>
  <c i="4" r="F37"/>
  <c i="1" r="BD97"/>
  <c i="5" r="F35"/>
  <c i="1" r="BB98"/>
  <c i="6" r="J34"/>
  <c i="1" r="AW99"/>
  <c i="7" r="F33"/>
  <c i="1" r="AZ100"/>
  <c i="8" r="F35"/>
  <c i="1" r="BB101"/>
  <c i="3" l="1" r="R127"/>
  <c r="R126"/>
  <c i="8" r="R122"/>
  <c r="R121"/>
  <c i="5" r="P225"/>
  <c i="3" r="T127"/>
  <c r="T126"/>
  <c i="8" r="T122"/>
  <c r="T121"/>
  <c i="5" r="R131"/>
  <c r="R130"/>
  <c r="T234"/>
  <c r="P131"/>
  <c r="P130"/>
  <c i="1" r="AU98"/>
  <c i="8" r="P122"/>
  <c r="P121"/>
  <c i="1" r="AU101"/>
  <c i="5" r="T131"/>
  <c r="T130"/>
  <c i="3" r="P127"/>
  <c r="P126"/>
  <c i="1" r="AU96"/>
  <c i="7" r="J120"/>
  <c r="J98"/>
  <c i="6" r="BK119"/>
  <c r="J119"/>
  <c r="J97"/>
  <c i="7" r="BK118"/>
  <c r="J118"/>
  <c r="J96"/>
  <c i="8" r="BK122"/>
  <c r="J122"/>
  <c r="J97"/>
  <c i="3" r="BK264"/>
  <c r="J264"/>
  <c r="J105"/>
  <c i="5" r="BK225"/>
  <c r="J225"/>
  <c r="J105"/>
  <c r="BK234"/>
  <c r="J234"/>
  <c r="J108"/>
  <c i="2" r="BK124"/>
  <c r="J124"/>
  <c r="J97"/>
  <c i="5" r="BK131"/>
  <c r="J131"/>
  <c r="J97"/>
  <c i="4" r="BK119"/>
  <c r="J119"/>
  <c i="3" r="BK126"/>
  <c r="J126"/>
  <c i="2" r="J33"/>
  <c i="1" r="AV95"/>
  <c r="AT95"/>
  <c i="3" r="J30"/>
  <c i="1" r="AG96"/>
  <c i="4" r="F33"/>
  <c i="1" r="AZ97"/>
  <c i="4" r="J33"/>
  <c i="1" r="AV97"/>
  <c r="AT97"/>
  <c i="5" r="F33"/>
  <c i="1" r="AZ98"/>
  <c i="2" r="F33"/>
  <c i="1" r="AZ95"/>
  <c i="3" r="F33"/>
  <c i="1" r="AZ96"/>
  <c i="6" r="J33"/>
  <c i="1" r="AV99"/>
  <c r="AT99"/>
  <c i="8" r="F33"/>
  <c i="1" r="AZ101"/>
  <c r="BB94"/>
  <c r="W31"/>
  <c r="BA94"/>
  <c r="W30"/>
  <c i="4" r="J30"/>
  <c i="1" r="AG97"/>
  <c i="5" r="J33"/>
  <c i="1" r="AV98"/>
  <c r="AT98"/>
  <c i="3" r="J33"/>
  <c i="1" r="AV96"/>
  <c r="AT96"/>
  <c i="6" r="F33"/>
  <c i="1" r="AZ99"/>
  <c i="7" r="J33"/>
  <c i="1" r="AV100"/>
  <c r="AT100"/>
  <c i="8" r="J33"/>
  <c i="1" r="AV101"/>
  <c r="AT101"/>
  <c r="BD94"/>
  <c r="W33"/>
  <c r="BC94"/>
  <c r="W32"/>
  <c i="5" l="1" r="BK130"/>
  <c r="J130"/>
  <c r="J96"/>
  <c i="2" r="BK123"/>
  <c r="J123"/>
  <c r="J96"/>
  <c i="8" r="BK121"/>
  <c r="J121"/>
  <c r="J96"/>
  <c i="6" r="BK118"/>
  <c r="J118"/>
  <c i="1" r="AN97"/>
  <c i="4" r="J96"/>
  <c i="1" r="AN96"/>
  <c i="3" r="J96"/>
  <c i="4" r="J39"/>
  <c i="3" r="J39"/>
  <c i="1" r="AU94"/>
  <c i="7" r="J30"/>
  <c i="1" r="AG100"/>
  <c i="6" r="J30"/>
  <c i="1" r="AG99"/>
  <c r="AX94"/>
  <c r="AW94"/>
  <c r="AK30"/>
  <c r="AY94"/>
  <c r="AZ94"/>
  <c r="W29"/>
  <c i="7" l="1" r="J39"/>
  <c i="6" r="J39"/>
  <c r="J96"/>
  <c i="1" r="AN99"/>
  <c r="AN100"/>
  <c i="5" r="J30"/>
  <c i="1" r="AG98"/>
  <c i="8" r="J30"/>
  <c i="1" r="AG101"/>
  <c i="2" r="J30"/>
  <c i="1" r="AG95"/>
  <c r="AV94"/>
  <c r="AK29"/>
  <c i="8" l="1" r="J39"/>
  <c i="2" r="J39"/>
  <c i="5" r="J39"/>
  <c i="1" r="AN95"/>
  <c r="AN98"/>
  <c r="AN101"/>
  <c r="AT94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<sst xmlns="http://schemas.openxmlformats.org/spreadsheetml/2006/main">
  <si>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</si>
  <si>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</si>
  <si>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</si>
  <si>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</si>
  <si>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</si>
  <si>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{2d75ba63-0ef3-4b85-88a4-085b0224d2c3}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</si>
  <si>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</si>
  <si>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</si>
  <si>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</si>
  <si>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</si>
  <si>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</si>
  <si>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</si>
  <si>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</si>
  <si>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</si>
  <si>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250314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</si>
  <si>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</si>
  <si>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</si>
  <si>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Regenerace sídliště Výšinka, Turnov - I.etapa</t>
  </si>
  <si>
    <t>KSO:</t>
  </si>
  <si>
    <t>CC-CZ:</t>
  </si>
  <si>
    <t>Místo:</t>
  </si>
  <si>
    <t xml:space="preserve"> </t>
  </si>
  <si>
    <t>Datum:</t>
  </si>
  <si>
    <t>14. 3. 2025</t>
  </si>
  <si>
    <t>Zadavatel:</t>
  </si>
  <si>
    <t>IČ:</t>
  </si>
  <si>
    <t>00276227</t>
  </si>
  <si>
    <t>Město Turnov</t>
  </si>
  <si>
    <t>DIČ:</t>
  </si>
  <si>
    <t>Uchazeč:</t>
  </si>
  <si>
    <t>Vyplň údaj</t>
  </si>
  <si>
    <t>Projektant:</t>
  </si>
  <si>
    <t>04901916</t>
  </si>
  <si>
    <t>GREGOR projekt - invest,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</si>
  <si>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</si>
  <si>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</si>
  <si>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</si>
  <si>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</si>
  <si>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</si>
  <si>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</si>
  <si>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</si>
  <si>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</si>
  <si>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</si>
  <si>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</si>
  <si>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</si>
  <si>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</si>
  <si>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</si>
  <si>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</si>
  <si>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</si>
  <si>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</si>
  <si>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</si>
  <si>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</si>
  <si>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</si>
  <si>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</si>
  <si>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</si>
  <si>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</si>
  <si>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</si>
  <si>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</si>
  <si>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</si>
  <si>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</si>
  <si>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</si>
  <si>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</si>
  <si>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</si>
  <si>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</si>
  <si>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</si>
  <si>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</si>
  <si>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</si>
  <si>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</si>
  <si>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</si>
  <si>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</si>
  <si>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</si>
  <si>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</si>
  <si>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</si>
  <si>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</si>
  <si>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</si>
  <si>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</si>
  <si>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</si>
  <si>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</si>
  <si>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</si>
  <si>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</si>
  <si>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</si>
  <si>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</si>
  <si>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</si>
  <si>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</si>
  <si>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</si>
  <si>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</si>
  <si>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{17193067-9e39-4d2c-b262-adc3c28beb4b}</t>
  </si>
  <si>
    <t>2</t>
  </si>
  <si>
    <t>SO 101</t>
  </si>
  <si>
    <t>Komunikace a zpevněné plochy</t>
  </si>
  <si>
    <t>{57a26158-36d4-44a5-b067-8ea89493aa07}</t>
  </si>
  <si>
    <t>SO 401</t>
  </si>
  <si>
    <t>Veřejné osvětlení</t>
  </si>
  <si>
    <t>{6be04b16-0607-43f7-8236-915a495708af}</t>
  </si>
  <si>
    <t>SO 702</t>
  </si>
  <si>
    <t>Fontána</t>
  </si>
  <si>
    <t>{eeb1a6c1-131e-43de-8bf3-16cc27f8c464}</t>
  </si>
  <si>
    <t>SO 702.1</t>
  </si>
  <si>
    <t>Fontána - technologická část</t>
  </si>
  <si>
    <t>{709fb2d5-d1f4-43a8-8e20-175cd1fd901a}</t>
  </si>
  <si>
    <t>SO 801</t>
  </si>
  <si>
    <t>Revitalizace zeleně</t>
  </si>
  <si>
    <t>{a97e252e-9beb-4047-a86e-cb18411180f7}</t>
  </si>
  <si>
    <t>SO 901</t>
  </si>
  <si>
    <t>Mobiliář</t>
  </si>
  <si>
    <t>{8b72b7fd-437a-451a-ab77-f64f0e193ea4}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</si>
  <si>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</si>
  <si>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</si>
  <si>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</si>
  <si>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</si>
  <si>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</si>
  <si>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</si>
  <si>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</si>
  <si>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</si>
  <si>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</si>
  <si>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</si>
  <si>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</si>
  <si>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</si>
  <si>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</si>
  <si>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</si>
  <si>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</si>
  <si>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</si>
  <si>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</si>
  <si>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</si>
  <si>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</si>
  <si>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</si>
  <si>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</si>
  <si>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</si>
  <si>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</si>
  <si>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</si>
  <si>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</si>
  <si>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</si>
  <si>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</si>
  <si>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</si>
  <si>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</si>
  <si>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</si>
  <si>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</si>
  <si>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</si>
  <si>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</si>
  <si>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</si>
  <si>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</si>
  <si>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</si>
  <si>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…</t>
  </si>
  <si>
    <t>4</t>
  </si>
  <si>
    <t>011303000</t>
  </si>
  <si>
    <t>Archeologická činnost bez rozlišení</t>
  </si>
  <si>
    <t>3</t>
  </si>
  <si>
    <t>012103000</t>
  </si>
  <si>
    <t>Geodetické práce před výstavbou</t>
  </si>
  <si>
    <t>6</t>
  </si>
  <si>
    <t>012203000</t>
  </si>
  <si>
    <t>Geodetické práce při provádění stavby</t>
  </si>
  <si>
    <t>8</t>
  </si>
  <si>
    <t>012303000</t>
  </si>
  <si>
    <t>Geodetické práce po výstavbě</t>
  </si>
  <si>
    <t>10</t>
  </si>
  <si>
    <t>013254000</t>
  </si>
  <si>
    <t>Dokumentace skutečného provedení stavby</t>
  </si>
  <si>
    <t>VRN2</t>
  </si>
  <si>
    <t>Příprava staveniště</t>
  </si>
  <si>
    <t>7</t>
  </si>
  <si>
    <t>020001000</t>
  </si>
  <si>
    <t>14</t>
  </si>
  <si>
    <t>VRN3</t>
  </si>
  <si>
    <t>Zařízení staveniště</t>
  </si>
  <si>
    <t>030001000</t>
  </si>
  <si>
    <t>16</t>
  </si>
  <si>
    <t>VRN4</t>
  </si>
  <si>
    <t>Inženýrská činnost</t>
  </si>
  <si>
    <t>9</t>
  </si>
  <si>
    <t>040001000</t>
  </si>
  <si>
    <t>18</t>
  </si>
  <si>
    <t>VRN6</t>
  </si>
  <si>
    <t>Územní vlivy</t>
  </si>
  <si>
    <t>060001000</t>
  </si>
  <si>
    <t>20</t>
  </si>
  <si>
    <t>VRN7</t>
  </si>
  <si>
    <t>Provozní vlivy</t>
  </si>
  <si>
    <t>11</t>
  </si>
  <si>
    <t>070001000</t>
  </si>
  <si>
    <t>22</t>
  </si>
  <si>
    <t>SO 101 - Komunikace a zpevněné plochy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</si>
  <si>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</si>
  <si>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</si>
  <si>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</si>
  <si>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</si>
  <si>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</si>
  <si>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</si>
  <si>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</si>
  <si>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</si>
  <si>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</si>
  <si>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</si>
  <si>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</si>
  <si>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</si>
  <si>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</si>
  <si>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113106121</t>
  </si>
  <si>
    <t>Rozebrání dlažeb z betonových nebo kamenných dlaždic komunikací pro pěší ručně</t>
  </si>
  <si>
    <t>m2</t>
  </si>
  <si>
    <t>113106142</t>
  </si>
  <si>
    <t>Rozebrání dlažeb z betonových nebo kamenných dlaždic komunikací pro pěší strojně pl přes 50 m2</t>
  </si>
  <si>
    <t>113107221</t>
  </si>
  <si>
    <t>Odstranění podkladu z kameniva drceného tl do 100 mm strojně pl přes 200 m2</t>
  </si>
  <si>
    <t>113107223</t>
  </si>
  <si>
    <t>Odstranění podkladu z kameniva drceného tl přes 200 do 300 mm strojně pl přes 200 m2</t>
  </si>
  <si>
    <t>113107242</t>
  </si>
  <si>
    <t>Odstranění podkladu živičného tl přes 50 do 100 mm strojně pl přes 200 m2</t>
  </si>
  <si>
    <t>113107332</t>
  </si>
  <si>
    <t>Odstranění podkladu z betonu prostého tl přes 150 do 300 mm strojně pl do 50 m2</t>
  </si>
  <si>
    <t>113107344</t>
  </si>
  <si>
    <t>Odstranění podkladu živičného tl přes 150 do 200 mm strojně pl do 50 m2</t>
  </si>
  <si>
    <t>113107333</t>
  </si>
  <si>
    <t>Odstranění podkladu z betonu prostého tl přes 300 do 400 mm strojně pl do 50 m2</t>
  </si>
  <si>
    <t>113202111</t>
  </si>
  <si>
    <t>Vytrhání obrub krajníků obrubníků stojatých</t>
  </si>
  <si>
    <t>m</t>
  </si>
  <si>
    <t>113204111</t>
  </si>
  <si>
    <t>Vytrhání obrub záhonových</t>
  </si>
  <si>
    <t>121151103</t>
  </si>
  <si>
    <t>Sejmutí ornice plochy do 100 m2 tl vrstvy do 200 mm strojně</t>
  </si>
  <si>
    <t>122452204</t>
  </si>
  <si>
    <t>Odkopávky a prokopávky nezapažené pro silnice a dálnice v hornině třídy těžitelnosti II objem do 500 m3 strojně</t>
  </si>
  <si>
    <t>m3</t>
  </si>
  <si>
    <t>24</t>
  </si>
  <si>
    <t>13</t>
  </si>
  <si>
    <t>132251104</t>
  </si>
  <si>
    <t>Hloubení rýh nezapažených š do 800 mm v hornině třídy těžitelnosti I skupiny 3 objem přes 100 m3 strojně</t>
  </si>
  <si>
    <t>26</t>
  </si>
  <si>
    <t>132251252</t>
  </si>
  <si>
    <t>Hloubení rýh nezapažených š do 2000 mm v hornině třídy těžitelnosti I skupiny 3 objem do 50 m3 strojně</t>
  </si>
  <si>
    <t>28</t>
  </si>
  <si>
    <t>15</t>
  </si>
  <si>
    <t>132254204</t>
  </si>
  <si>
    <t>Hloubení zapažených rýh š do 2000 mm v hornině třídy těžitelnosti I skupiny 3 objem do 500 m3</t>
  </si>
  <si>
    <t>30</t>
  </si>
  <si>
    <t>151101101</t>
  </si>
  <si>
    <t>Zřízení příložného pažení a rozepření stěn rýh hl do 2 m</t>
  </si>
  <si>
    <t>32</t>
  </si>
  <si>
    <t>17</t>
  </si>
  <si>
    <t>151101111</t>
  </si>
  <si>
    <t>Odstranění příložného pažení a rozepření stěn rýh hl do 2 m</t>
  </si>
  <si>
    <t>34</t>
  </si>
  <si>
    <t>162351104</t>
  </si>
  <si>
    <t>Vodorovné přemístění přes 500 do 1000 m výkopku/sypaniny z horniny třídy těžitelnosti I skupiny 1 až 3</t>
  </si>
  <si>
    <t>36</t>
  </si>
  <si>
    <t>19</t>
  </si>
  <si>
    <t>162751117</t>
  </si>
  <si>
    <t>Vodorovné přemístění přes 9 000 do 10000 m výkopku/sypaniny z horniny třídy těžitelnosti I skupiny 1 až 3</t>
  </si>
  <si>
    <t>38</t>
  </si>
  <si>
    <t>162751119</t>
  </si>
  <si>
    <t>Příplatek k vodorovnému přemístění výkopku/sypaniny z horniny třídy těžitelnosti I skupiny 1 až 3 ZKD 1000 m přes 10000 m</t>
  </si>
  <si>
    <t>40</t>
  </si>
  <si>
    <t>167151101</t>
  </si>
  <si>
    <t>Nakládání výkopku z hornin třídy těžitelnosti I skupiny 1 až 3 do 100 m3</t>
  </si>
  <si>
    <t>42</t>
  </si>
  <si>
    <t>171201231</t>
  </si>
  <si>
    <t>Poplatek za uložení zeminy a kamení na recyklační skládce (skládkovné) kód odpadu 17 05 04</t>
  </si>
  <si>
    <t>t</t>
  </si>
  <si>
    <t>44</t>
  </si>
  <si>
    <t>23</t>
  </si>
  <si>
    <t>171251201</t>
  </si>
  <si>
    <t>Uložení sypaniny na skládky nebo meziskládky</t>
  </si>
  <si>
    <t>46</t>
  </si>
  <si>
    <t>174151101</t>
  </si>
  <si>
    <t>Zásyp jam, šachet rýh nebo kolem objektů sypaninou se zhutněním</t>
  </si>
  <si>
    <t>48</t>
  </si>
  <si>
    <t>25</t>
  </si>
  <si>
    <t>175151101</t>
  </si>
  <si>
    <t>Obsypání potrubí strojně sypaninou bez prohození, uloženou do 3 m</t>
  </si>
  <si>
    <t>50</t>
  </si>
  <si>
    <t>M</t>
  </si>
  <si>
    <t>58343959</t>
  </si>
  <si>
    <t>kamenivo drcené hrubé frakce 32/63</t>
  </si>
  <si>
    <t>52</t>
  </si>
  <si>
    <t>27</t>
  </si>
  <si>
    <t>181351003</t>
  </si>
  <si>
    <t>Rozprostření ornice tl vrstvy do 200 mm pl do 100 m2 v rovině nebo ve svahu do 1:5 strojně</t>
  </si>
  <si>
    <t>54</t>
  </si>
  <si>
    <t>181951112</t>
  </si>
  <si>
    <t>Úprava pláně v hornině třídy těžitelnosti I skupiny 1 až 3 se zhutněním strojně</t>
  </si>
  <si>
    <t>56</t>
  </si>
  <si>
    <t>29</t>
  </si>
  <si>
    <t>182111111</t>
  </si>
  <si>
    <t>Zpevnění svahu tkaninou nebo rohoží na svahu sklonu přes 1:2 do 1:1</t>
  </si>
  <si>
    <t>58</t>
  </si>
  <si>
    <t>KOMM 0</t>
  </si>
  <si>
    <t>jutová/kokosová rohož 700g/m2</t>
  </si>
  <si>
    <t>60</t>
  </si>
  <si>
    <t>VV</t>
  </si>
  <si>
    <t>12*1,1 "Přepočtené koeficientem množství</t>
  </si>
  <si>
    <t>Součet</t>
  </si>
  <si>
    <t>31</t>
  </si>
  <si>
    <t>182351023</t>
  </si>
  <si>
    <t>Rozprostření ornice pl do 100 m2 ve svahu přes 1:5 tl vrstvy do 200 mm strojně</t>
  </si>
  <si>
    <t>62</t>
  </si>
  <si>
    <t>Zakládání</t>
  </si>
  <si>
    <t>211971121</t>
  </si>
  <si>
    <t>Zřízení opláštění žeber nebo trativodů geotextilií v rýze nebo zářezu sklonu přes 1:2 š do 2,5 m</t>
  </si>
  <si>
    <t>64</t>
  </si>
  <si>
    <t>33</t>
  </si>
  <si>
    <t>69311081</t>
  </si>
  <si>
    <t>geotextilie netkaná separační, ochranná, filtrační, drenážní PES 300g/m2</t>
  </si>
  <si>
    <t>66</t>
  </si>
  <si>
    <t>212752402</t>
  </si>
  <si>
    <t>Trativod z drenážních trubek korugovaných PE-HD SN 8 perforace 360° včetně lože otevřený výkop DN 150 pro liniové stavby</t>
  </si>
  <si>
    <t>68</t>
  </si>
  <si>
    <t>35</t>
  </si>
  <si>
    <t>212752403</t>
  </si>
  <si>
    <t>Trativod z drenážních trubek korugovaných PE-HD SN 8 perforace 360° včetně lože otevřený výkop DN 200 pro liniové stavby</t>
  </si>
  <si>
    <t>70</t>
  </si>
  <si>
    <t>273321311</t>
  </si>
  <si>
    <t>Základové desky ze ŽB bez zvýšených nároků na prostředí tř. C 16/20</t>
  </si>
  <si>
    <t>72</t>
  </si>
  <si>
    <t>37</t>
  </si>
  <si>
    <t>274313611</t>
  </si>
  <si>
    <t>Základové pásy z betonu tř. C 16/20</t>
  </si>
  <si>
    <t>74</t>
  </si>
  <si>
    <t>274351121</t>
  </si>
  <si>
    <t>Zřízení bednění základových pasů rovného</t>
  </si>
  <si>
    <t>76</t>
  </si>
  <si>
    <t>39</t>
  </si>
  <si>
    <t>274351122</t>
  </si>
  <si>
    <t>Odstranění bednění základových pasů rovného</t>
  </si>
  <si>
    <t>78</t>
  </si>
  <si>
    <t>KOM M 1</t>
  </si>
  <si>
    <t>Dodávka a montáž - prefabrikované prvky "Náměstíčko"</t>
  </si>
  <si>
    <t>80</t>
  </si>
  <si>
    <t>Komunikace pozemní</t>
  </si>
  <si>
    <t>41</t>
  </si>
  <si>
    <t>561041111</t>
  </si>
  <si>
    <t>Zřízení podkladu ze zeminy upravené vápnem, cementem, směsnými pojivy tl přes 250 do 300 mm pl do 1000 m2</t>
  </si>
  <si>
    <t>82</t>
  </si>
  <si>
    <t>58530170</t>
  </si>
  <si>
    <t>vápno nehašené CL 90-Q pro úpravu zemin standardní</t>
  </si>
  <si>
    <t>84</t>
  </si>
  <si>
    <t>43</t>
  </si>
  <si>
    <t>564201011</t>
  </si>
  <si>
    <t>Podklad nebo podsyp ze štěrkopísku ŠP plochy do 100 m2 tl 40 mm</t>
  </si>
  <si>
    <t>86</t>
  </si>
  <si>
    <t>564851111</t>
  </si>
  <si>
    <t>Podklad ze štěrkodrtě ŠD plochy přes 100 m2 tl 150 mm</t>
  </si>
  <si>
    <t>88</t>
  </si>
  <si>
    <t>45</t>
  </si>
  <si>
    <t>564861111</t>
  </si>
  <si>
    <t>Podklad ze štěrkodrtě ŠD plochy přes 100 m2 tl 200 mm</t>
  </si>
  <si>
    <t>90</t>
  </si>
  <si>
    <t>565155111</t>
  </si>
  <si>
    <t>Asfaltový beton vrstva podkladní ACP 16 (obalované kamenivo OKS) tl 70 mm š do 3 m</t>
  </si>
  <si>
    <t>92</t>
  </si>
  <si>
    <t>47</t>
  </si>
  <si>
    <t>573111112</t>
  </si>
  <si>
    <t>Postřik živičný infiltrační s posypem z asfaltu množství 1 kg/m2</t>
  </si>
  <si>
    <t>94</t>
  </si>
  <si>
    <t>573211108</t>
  </si>
  <si>
    <t>Postřik živičný spojovací z asfaltu v množství 0,40 kg/m2</t>
  </si>
  <si>
    <t>96</t>
  </si>
  <si>
    <t>49</t>
  </si>
  <si>
    <t>577134111</t>
  </si>
  <si>
    <t>Asfaltový beton vrstva obrusná ACO 11 (ABS) tř. I tl 40 mm š do 3 m z nemodifikovaného asfaltu</t>
  </si>
  <si>
    <t>98</t>
  </si>
  <si>
    <t>273322611</t>
  </si>
  <si>
    <t>Základové desky ze ŽB se zvýšenými nároky na prostředí tř. C 30/37, XC2, XF4</t>
  </si>
  <si>
    <t>100</t>
  </si>
  <si>
    <t>51</t>
  </si>
  <si>
    <t>273361821</t>
  </si>
  <si>
    <t>Výztuž základových desek betonářskou ocelí 10 505 (R)</t>
  </si>
  <si>
    <t>102</t>
  </si>
  <si>
    <t>273362021</t>
  </si>
  <si>
    <t>Výztuž základových desek svařovanými sítěmi Kari</t>
  </si>
  <si>
    <t>104</t>
  </si>
  <si>
    <t>53</t>
  </si>
  <si>
    <t>451317777</t>
  </si>
  <si>
    <t>Podklad nebo lože ramp vodorovný nebo do sklonu 1:5 z betonu prostého tl přes 50 do 100 mm</t>
  </si>
  <si>
    <t>106</t>
  </si>
  <si>
    <t>589161111.1</t>
  </si>
  <si>
    <t>Barevný EPDM, tl. 10mm</t>
  </si>
  <si>
    <t>108</t>
  </si>
  <si>
    <t>55</t>
  </si>
  <si>
    <t>589211111.1</t>
  </si>
  <si>
    <t>Gumový SBR granulát, tl 70 mm</t>
  </si>
  <si>
    <t>110</t>
  </si>
  <si>
    <t>591211111</t>
  </si>
  <si>
    <t>Kladení dlažby z kostek drobných z kamene do lože z kameniva těženého tl 50 mm</t>
  </si>
  <si>
    <t>112</t>
  </si>
  <si>
    <t>57</t>
  </si>
  <si>
    <t>58381007</t>
  </si>
  <si>
    <t>kostka štípaná dlažební žula drobná 8/10</t>
  </si>
  <si>
    <t>114</t>
  </si>
  <si>
    <t>596211110</t>
  </si>
  <si>
    <t>Kladení zámkové dlažby komunikací pro pěší ručně tl 60 mm skupiny A pl do 50 m2</t>
  </si>
  <si>
    <t>116</t>
  </si>
  <si>
    <t>59</t>
  </si>
  <si>
    <t>59245019</t>
  </si>
  <si>
    <t>dlažba tvar obdélník betonová pro nevidomé 200x100x60mm přírodní</t>
  </si>
  <si>
    <t>118</t>
  </si>
  <si>
    <t>777612209</t>
  </si>
  <si>
    <t>Epoxidový protiskluzný nátěr schodišťových stupňů</t>
  </si>
  <si>
    <t>120</t>
  </si>
  <si>
    <t>61</t>
  </si>
  <si>
    <t>596211213</t>
  </si>
  <si>
    <t>Kladení zámkové dlažby komunikací pro pěší ručně tl 80 mm skupiny A pl přes 300 m2</t>
  </si>
  <si>
    <t>122</t>
  </si>
  <si>
    <t>59245090.1</t>
  </si>
  <si>
    <t>dlažba min. dle standardu Godelman - Geoston - Protect, světle šedá, tl. 80mm</t>
  </si>
  <si>
    <t>124</t>
  </si>
  <si>
    <t>1008,28*1,01 "Přepočtené koeficientem množství</t>
  </si>
  <si>
    <t>Trubní vedení</t>
  </si>
  <si>
    <t>63</t>
  </si>
  <si>
    <t>871313121</t>
  </si>
  <si>
    <t>Montáž kanalizačního potrubí hladkého plnostěnného SN 8 z PVC-U DN 160</t>
  </si>
  <si>
    <t>126</t>
  </si>
  <si>
    <t>28611164</t>
  </si>
  <si>
    <t>trubka kanalizační PVC-U plnostěnná jednovrstvá DN 160x1000mm SN8</t>
  </si>
  <si>
    <t>128</t>
  </si>
  <si>
    <t>65</t>
  </si>
  <si>
    <t>871353121</t>
  </si>
  <si>
    <t>Montáž kanalizačního potrubí hladkého plnostěnného SN 8 z PVC-U DN 200</t>
  </si>
  <si>
    <t>130</t>
  </si>
  <si>
    <t>28611168</t>
  </si>
  <si>
    <t>trubka kanalizační PVC-U plnostěnná jednovrstvá DN 200x3000mm SN8</t>
  </si>
  <si>
    <t>132</t>
  </si>
  <si>
    <t>18,6*1,03 "Přepočtené koeficientem množství</t>
  </si>
  <si>
    <t>67</t>
  </si>
  <si>
    <t>877350310</t>
  </si>
  <si>
    <t>Montáž kolen na kanalizačním potrubí z PP nebo tvrdého PVC trub hladkých plnostěnných DN 200</t>
  </si>
  <si>
    <t>kus</t>
  </si>
  <si>
    <t>134</t>
  </si>
  <si>
    <t>28617173</t>
  </si>
  <si>
    <t>koleno kanalizační PP SN16 30° DN 200</t>
  </si>
  <si>
    <t>136</t>
  </si>
  <si>
    <t>69</t>
  </si>
  <si>
    <t>28617183</t>
  </si>
  <si>
    <t>koleno kanalizační PP SN16 45° DN 200</t>
  </si>
  <si>
    <t>138</t>
  </si>
  <si>
    <t>899104112</t>
  </si>
  <si>
    <t>Osazení poklopů litinových, ocelových nebo železobetonových včetně rámů pro třídu zatížení D400, E600</t>
  </si>
  <si>
    <t>140</t>
  </si>
  <si>
    <t>71</t>
  </si>
  <si>
    <t>55241017.1</t>
  </si>
  <si>
    <t>mříž litinová kruhová DN 600 tř C250</t>
  </si>
  <si>
    <t>142</t>
  </si>
  <si>
    <t>63126079</t>
  </si>
  <si>
    <t>rám pro uložení roštů a poklopů kompozitní L60x82/10mm, nerez. pracny, těsnění, C250, D400</t>
  </si>
  <si>
    <t>144</t>
  </si>
  <si>
    <t>73</t>
  </si>
  <si>
    <t>895941342</t>
  </si>
  <si>
    <t>Osazení vpusti uliční DN 500 z betonových dílců dno nízké s kalištěm</t>
  </si>
  <si>
    <t>146</t>
  </si>
  <si>
    <t>895941351</t>
  </si>
  <si>
    <t>Osazení vpusti uliční DN 500 z betonových dílců skruž horní pro čtvercovou vtokovou mříž</t>
  </si>
  <si>
    <t>148</t>
  </si>
  <si>
    <t>75</t>
  </si>
  <si>
    <t>895941361</t>
  </si>
  <si>
    <t>Osazení vpusti uliční DN 500 z betonových dílců skruž středová 290 mm</t>
  </si>
  <si>
    <t>150</t>
  </si>
  <si>
    <t>895941367</t>
  </si>
  <si>
    <t>Osazení vpusti uliční DN 500 z betonových dílců skruž se zápachovou uzávěrkou</t>
  </si>
  <si>
    <t>152</t>
  </si>
  <si>
    <t>77</t>
  </si>
  <si>
    <t>899204112</t>
  </si>
  <si>
    <t>Osazení mříží litinových včetně rámů a košů na bahno pro třídu zatížení D400, E600</t>
  </si>
  <si>
    <t>154</t>
  </si>
  <si>
    <t>59224468</t>
  </si>
  <si>
    <t>vpusť uliční DN 500 skruž průběžná 500/590x65mm betonová se zápachovou uzávěrkou 200mm PVC</t>
  </si>
  <si>
    <t>156</t>
  </si>
  <si>
    <t>79</t>
  </si>
  <si>
    <t>59224461</t>
  </si>
  <si>
    <t>vpusť uliční DN 500 skruž průběžná nízká betonová 500/290x65mm</t>
  </si>
  <si>
    <t>158</t>
  </si>
  <si>
    <t>59224469</t>
  </si>
  <si>
    <t>vpusť uliční DN 500 kaliště nízké 500/225x65mm</t>
  </si>
  <si>
    <t>160</t>
  </si>
  <si>
    <t>81</t>
  </si>
  <si>
    <t>59224460</t>
  </si>
  <si>
    <t>vpusť uliční DN 500 betonová 500x190x65mm čtvercový poklop</t>
  </si>
  <si>
    <t>162</t>
  </si>
  <si>
    <t>55242320</t>
  </si>
  <si>
    <t>mříž vtoková litinová plochá 500x500mm</t>
  </si>
  <si>
    <t>164</t>
  </si>
  <si>
    <t>83</t>
  </si>
  <si>
    <t>KOM M2</t>
  </si>
  <si>
    <t>Výšková úprava uličního vstupu nebo vpusti do 200 mm zvýšením poklopu</t>
  </si>
  <si>
    <t>166</t>
  </si>
  <si>
    <t>KOM M3</t>
  </si>
  <si>
    <t>Výšková úprava uličního vstupu nebo vpusti do 200 mm snížením poklopu</t>
  </si>
  <si>
    <t>168</t>
  </si>
  <si>
    <t>85</t>
  </si>
  <si>
    <t>KOM M4</t>
  </si>
  <si>
    <t>Výšková úprava uličního vstupu nebo vpusti do 200 mm zvýšením krycího hrnce, šoupěte nebo hydrantu</t>
  </si>
  <si>
    <t>170</t>
  </si>
  <si>
    <t>KOM M5</t>
  </si>
  <si>
    <t>Výšková úprava uličního vstupu nebo vpusti do 200 mm snížením krycího hrnce, šoupěte nebo hydrantu</t>
  </si>
  <si>
    <t>172</t>
  </si>
  <si>
    <t>87</t>
  </si>
  <si>
    <t>KOM M6</t>
  </si>
  <si>
    <t>Kompletní dodávka a montáž napojení kanalizačního potrubí do DN 200mm na ŽB šachtu/uliční vpust</t>
  </si>
  <si>
    <t>174</t>
  </si>
  <si>
    <t>KOM M7</t>
  </si>
  <si>
    <t>Napojení kanalizační přípojky (PVC KG DN200mm) na stávající jednotnou kanalizační stoku (PVC D315) navrtávkou se třmenovým sedlem</t>
  </si>
  <si>
    <t>176</t>
  </si>
  <si>
    <t>Ostatní konstrukce a práce, bourání</t>
  </si>
  <si>
    <t>89</t>
  </si>
  <si>
    <t>915231111</t>
  </si>
  <si>
    <t>Vodorovné dopravní značení přechody pro chodce, šipky, symboly bílý plast</t>
  </si>
  <si>
    <t>178</t>
  </si>
  <si>
    <t>916131213</t>
  </si>
  <si>
    <t>Osazení silničního obrubníku betonového stojatého s boční opěrou do lože z betonu prostého</t>
  </si>
  <si>
    <t>180</t>
  </si>
  <si>
    <t>91</t>
  </si>
  <si>
    <t>59217031</t>
  </si>
  <si>
    <t>obrubník betonový silniční 1000x150x250mm</t>
  </si>
  <si>
    <t>182</t>
  </si>
  <si>
    <t>9,80392156862745*1,02 "Přepočtené koeficientem množství</t>
  </si>
  <si>
    <t>59217029</t>
  </si>
  <si>
    <t>obrubník betonový silniční nájezdový 1000x150x150mm</t>
  </si>
  <si>
    <t>184</t>
  </si>
  <si>
    <t>6,86274509803922*1,02 "Přepočtené koeficientem množství</t>
  </si>
  <si>
    <t>93</t>
  </si>
  <si>
    <t>59217030</t>
  </si>
  <si>
    <t>obrubník betonový silniční přechodový 1000x150x150-250mm</t>
  </si>
  <si>
    <t>186</t>
  </si>
  <si>
    <t>3,92156862745098*1,02 "Přepočtené koeficientem množství</t>
  </si>
  <si>
    <t>916331112</t>
  </si>
  <si>
    <t>Osazení zahradního obrubníku betonového do lože z betonu s boční opěrou</t>
  </si>
  <si>
    <t>188</t>
  </si>
  <si>
    <t>95</t>
  </si>
  <si>
    <t>59217001</t>
  </si>
  <si>
    <t>obrubník betonový zahradní 1000x50x250mm</t>
  </si>
  <si>
    <t>190</t>
  </si>
  <si>
    <t>916991121</t>
  </si>
  <si>
    <t>Lože pod obrubníky, krajníky nebo obruby z dlažebních kostek z betonu prostého</t>
  </si>
  <si>
    <t>192</t>
  </si>
  <si>
    <t>97</t>
  </si>
  <si>
    <t>919111114</t>
  </si>
  <si>
    <t>Řezání dilatačních spár š 4 mm hl přes 90 do 100 mm příčných nebo podélných v čerstvém CB krytu</t>
  </si>
  <si>
    <t>194</t>
  </si>
  <si>
    <t>919121112</t>
  </si>
  <si>
    <t>Těsnění spár zálivkou za studena pro komůrky š 10 mm hl 25 mm s těsnicím profilem</t>
  </si>
  <si>
    <t>196</t>
  </si>
  <si>
    <t>99</t>
  </si>
  <si>
    <t>938908411</t>
  </si>
  <si>
    <t>Čištění vozovek splachováním vodou</t>
  </si>
  <si>
    <t>198</t>
  </si>
  <si>
    <t>938909331</t>
  </si>
  <si>
    <t>Čištění vozovek metením ručně podkladu nebo krytu betonového nebo živičného</t>
  </si>
  <si>
    <t>200</t>
  </si>
  <si>
    <t>101</t>
  </si>
  <si>
    <t>961044111</t>
  </si>
  <si>
    <t>Bourání základů z betonu prostého</t>
  </si>
  <si>
    <t>202</t>
  </si>
  <si>
    <t>966001211</t>
  </si>
  <si>
    <t>Odstranění lavičky stabilní zabetonované</t>
  </si>
  <si>
    <t>204</t>
  </si>
  <si>
    <t>103</t>
  </si>
  <si>
    <t>966005211</t>
  </si>
  <si>
    <t>Rozebrání a odstranění zábradlí se sloupky osazenými do říms nebo krycích desek</t>
  </si>
  <si>
    <t>206</t>
  </si>
  <si>
    <t>268119112</t>
  </si>
  <si>
    <t>Bourání vodicích zídek ze ŽB v přes 1,5 do 2 m</t>
  </si>
  <si>
    <t>208</t>
  </si>
  <si>
    <t>105</t>
  </si>
  <si>
    <t>966008211</t>
  </si>
  <si>
    <t>Bourání odvodňovacího žlabu z betonových příkopových tvárnic š do 500 mm</t>
  </si>
  <si>
    <t>210</t>
  </si>
  <si>
    <t>KOM M8</t>
  </si>
  <si>
    <t>Vybourání stávajících uličních vpustí</t>
  </si>
  <si>
    <t>ks</t>
  </si>
  <si>
    <t>212</t>
  </si>
  <si>
    <t>107</t>
  </si>
  <si>
    <t>KOM M9</t>
  </si>
  <si>
    <t>Demontáž stávající nástěnky</t>
  </si>
  <si>
    <t>214</t>
  </si>
  <si>
    <t>KOM M10</t>
  </si>
  <si>
    <t>Odstranění betonových květináčů</t>
  </si>
  <si>
    <t>216</t>
  </si>
  <si>
    <t>109</t>
  </si>
  <si>
    <t>KOM M11</t>
  </si>
  <si>
    <t>Zpětná montáž odvodňovacích žlabů</t>
  </si>
  <si>
    <t>218</t>
  </si>
  <si>
    <t>997</t>
  </si>
  <si>
    <t>Přesun sutě</t>
  </si>
  <si>
    <t>997221571</t>
  </si>
  <si>
    <t>Vodorovná doprava vybouraných hmot do 1 km</t>
  </si>
  <si>
    <t>220</t>
  </si>
  <si>
    <t>111</t>
  </si>
  <si>
    <t>997221579</t>
  </si>
  <si>
    <t>Příplatek ZKD 1 km u vodorovné dopravy vybouraných hmot</t>
  </si>
  <si>
    <t>222</t>
  </si>
  <si>
    <t>997221612</t>
  </si>
  <si>
    <t>Nakládání vybouraných hmot na dopravní prostředky pro vodorovnou dopravu</t>
  </si>
  <si>
    <t>224</t>
  </si>
  <si>
    <t>113</t>
  </si>
  <si>
    <t>997221861</t>
  </si>
  <si>
    <t>Poplatek za uložení na recyklační skládce (skládkovné) stavebního odpadu z prostého betonu pod kódem 17 01 01</t>
  </si>
  <si>
    <t>226</t>
  </si>
  <si>
    <t>997221862</t>
  </si>
  <si>
    <t>Poplatek za uložení na recyklační skládce (skládkovné) stavebního odpadu z armovaného betonu pod kódem 17 01 01</t>
  </si>
  <si>
    <t>228</t>
  </si>
  <si>
    <t>115</t>
  </si>
  <si>
    <t>997221873</t>
  </si>
  <si>
    <t>Poplatek za uložení na recyklační skládce (skládkovné) stavebního odpadu zeminy a kamení zatříděného do Katalogu odpadů pod kódem 17 05 04</t>
  </si>
  <si>
    <t>230</t>
  </si>
  <si>
    <t>997221875</t>
  </si>
  <si>
    <t>Poplatek za uložení na recyklační skládce (skládkovné) stavebního odpadu asfaltového bez obsahu dehtu zatříděného do Katalogu odpadů pod kódem 17 03 02</t>
  </si>
  <si>
    <t>232</t>
  </si>
  <si>
    <t>998</t>
  </si>
  <si>
    <t>Přesun hmot</t>
  </si>
  <si>
    <t>117</t>
  </si>
  <si>
    <t>998223011</t>
  </si>
  <si>
    <t>Přesun hmot pro pozemní komunikace s krytem dlážděným</t>
  </si>
  <si>
    <t>234</t>
  </si>
  <si>
    <t>PSV</t>
  </si>
  <si>
    <t>Práce a dodávky PSV</t>
  </si>
  <si>
    <t>767</t>
  </si>
  <si>
    <t>Konstrukce zámečnické</t>
  </si>
  <si>
    <t>767163121</t>
  </si>
  <si>
    <t>Montáž přímého kovového zábradlí z dílců do betonu v rovině</t>
  </si>
  <si>
    <t>236</t>
  </si>
  <si>
    <t>119</t>
  </si>
  <si>
    <t>55342284</t>
  </si>
  <si>
    <t>zábradlí s hranatým sloupkem a hranatými pruty s horním kotvením</t>
  </si>
  <si>
    <t>238</t>
  </si>
  <si>
    <t>KOM M12</t>
  </si>
  <si>
    <t>Lemování stezky ze žulových odseků pomocí vymezovací nerezové pásoviny</t>
  </si>
  <si>
    <t>240</t>
  </si>
  <si>
    <t>121</t>
  </si>
  <si>
    <t>998767201</t>
  </si>
  <si>
    <t>Přesun hmot procentní pro zámečnické konstrukce v objektech v do 6 m</t>
  </si>
  <si>
    <t>%</t>
  </si>
  <si>
    <t>242</t>
  </si>
  <si>
    <t>SO 401 - Veřejné osvětlení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</si>
  <si>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</si>
  <si>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</si>
  <si>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</si>
  <si>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</si>
  <si>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</si>
  <si>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</si>
  <si>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210203901</t>
  </si>
  <si>
    <t>Montáž svítidel LED se zapojením vodičů průmyslových nebo venkovních na výložník nebo dřík</t>
  </si>
  <si>
    <t>210204002</t>
  </si>
  <si>
    <t>Montáž stožárů osvětlení parkových ocelových</t>
  </si>
  <si>
    <t>VO M1</t>
  </si>
  <si>
    <t>Stožár osvětlovací jednostupňový, kónický tvar, h = 5 m</t>
  </si>
  <si>
    <t>256</t>
  </si>
  <si>
    <t>VO M2</t>
  </si>
  <si>
    <t>Stožár osvětlovací jednostupňový, kónický tvar, h = 6 m</t>
  </si>
  <si>
    <t>210204103</t>
  </si>
  <si>
    <t>Montáž výložníků osvětlení jednoramenných sloupových hmotnosti do 35 kg</t>
  </si>
  <si>
    <t>741122131</t>
  </si>
  <si>
    <t>Montáž kabel Cu plný kulatý žíla 4x1,5 až 4 mm2 zatažený v trubkách (např. CYKY)</t>
  </si>
  <si>
    <t>34111094</t>
  </si>
  <si>
    <t>kabel instalační jádro Cu plné izolace PVC plášť PVC 450/750V (CYKY) 5x2,5mm2</t>
  </si>
  <si>
    <t>741122134</t>
  </si>
  <si>
    <t>Montáž kabel Cu plný kulatý žíla 4x16 až 25 mm2 zatažený v trubkách (např. CYKY)</t>
  </si>
  <si>
    <t>34111080</t>
  </si>
  <si>
    <t>kabel instalační jádro Cu plné izolace PVC plášť PVC 450/750V (CYKY) 4x16mm2</t>
  </si>
  <si>
    <t>34571051</t>
  </si>
  <si>
    <t>trubka elektroinstalační ohebná EN 500 86-1141 (chránička) D 22,9/28,5mm</t>
  </si>
  <si>
    <t>VO M3</t>
  </si>
  <si>
    <t>Ochranná manžeta plast pro sloup VO</t>
  </si>
  <si>
    <t>VO M4</t>
  </si>
  <si>
    <t xml:space="preserve">EKM 1261 - 2D2-5-16  elektrovýzbroj 1-2xE27, pro 1-2x5x6-16mm, IP 54</t>
  </si>
  <si>
    <t>210204205</t>
  </si>
  <si>
    <t>Montáž elektrovýzbroje stožárů osvětlení 6 okruhů</t>
  </si>
  <si>
    <t>210220020</t>
  </si>
  <si>
    <t>Montáž uzemňovacího vedení vodičů FeZn pomocí svorek v zemi páskou do 120 mm2 ve městské zástavbě</t>
  </si>
  <si>
    <t>35442062</t>
  </si>
  <si>
    <t>pás zemnící 30x4mm FeZn</t>
  </si>
  <si>
    <t>kg</t>
  </si>
  <si>
    <t>210220022</t>
  </si>
  <si>
    <t>Montáž uzemňovacího vedení vodičů FeZn pomocí svorek v zemi drátem průměru do 10 mm ve městské zástavbě</t>
  </si>
  <si>
    <t>35441073</t>
  </si>
  <si>
    <t>drát D 10mm FeZn</t>
  </si>
  <si>
    <t>VO K1</t>
  </si>
  <si>
    <t xml:space="preserve">pouzdrový základ  stožáru - zhotovení  vč. zem. prací a materiálu</t>
  </si>
  <si>
    <t>kpl</t>
  </si>
  <si>
    <t>VO K2</t>
  </si>
  <si>
    <t>demontáž stáv. svítidla vč. stožáru a základu, vč. uložení výzisku na TS a likvidace nepotř. částí</t>
  </si>
  <si>
    <t>VO K3</t>
  </si>
  <si>
    <t>propoje na stávající rozvody VO</t>
  </si>
  <si>
    <t>VO K4</t>
  </si>
  <si>
    <t>elektrorevize</t>
  </si>
  <si>
    <t>VO K5</t>
  </si>
  <si>
    <t>zkušební provoz a nastavení</t>
  </si>
  <si>
    <t>VO K6</t>
  </si>
  <si>
    <t>geodetické zaměření a dok. skut. provedení</t>
  </si>
  <si>
    <t>VO K7</t>
  </si>
  <si>
    <t>vyhledání a obnažení stávajících rozvodů k propojům</t>
  </si>
  <si>
    <t>VO K8</t>
  </si>
  <si>
    <t>práce plošiny a jeřábu</t>
  </si>
  <si>
    <t>VO K9</t>
  </si>
  <si>
    <t>ostatní nespecifikované související práce</t>
  </si>
  <si>
    <t>VO M5</t>
  </si>
  <si>
    <t xml:space="preserve">komplet dodávka svítidel typ A vč. příslušenství  dle specifikace v PD</t>
  </si>
  <si>
    <t>VO M6</t>
  </si>
  <si>
    <t xml:space="preserve">komplet dodávka svítidel typ B vč. příslušenství  dle specifikace v PD</t>
  </si>
  <si>
    <t>VO M7</t>
  </si>
  <si>
    <t xml:space="preserve">komplet dodávka svítidel typ C vč. příslušenství  dle specifikace v PD</t>
  </si>
  <si>
    <t>VO M8</t>
  </si>
  <si>
    <t>Kabelová spojka komplet smršťovací</t>
  </si>
  <si>
    <t>VO M9</t>
  </si>
  <si>
    <t>nespecifikovaný materiál</t>
  </si>
  <si>
    <t>46-M</t>
  </si>
  <si>
    <t>Zemní práce při extr.mont.pracích</t>
  </si>
  <si>
    <t>58337303</t>
  </si>
  <si>
    <t>štěrkopísek frakce 0/8</t>
  </si>
  <si>
    <t>460010024</t>
  </si>
  <si>
    <t>Vytyčení trasy vedení kabelového podzemního v zastavěném prostoru</t>
  </si>
  <si>
    <t>km</t>
  </si>
  <si>
    <t>460010025</t>
  </si>
  <si>
    <t>Vytyčení trasy inženýrských sítí v zastavěném prostoru</t>
  </si>
  <si>
    <t>460171413</t>
  </si>
  <si>
    <t>Hloubení kabelových nezapažených rýh strojně š 65 cm hl 50 cm v hornině tř II skupiny 4</t>
  </si>
  <si>
    <t>460171412</t>
  </si>
  <si>
    <t>Hloubení kabelových nezapažených rýh strojně š 65 cm hl 50 cm v hornině tř I skupiny 3</t>
  </si>
  <si>
    <t>460341113</t>
  </si>
  <si>
    <t>Vodorovné přemístění horniny jakékoliv třídy dopravními prostředky při elektromontážích přes 500 do 1000 m</t>
  </si>
  <si>
    <t>460341121</t>
  </si>
  <si>
    <t>Příplatek k vodorovnému přemístění horniny dopravními prostředky při elektromontážích za každých dalších i započatých 1000 m</t>
  </si>
  <si>
    <t>460361121</t>
  </si>
  <si>
    <t>Poplatek za uložení zeminy na recyklační skládce (skládkovné) kód odpadu 17 05 04</t>
  </si>
  <si>
    <t>460371121</t>
  </si>
  <si>
    <t>Naložení výkopku při elektromontážích strojně z hornin třídy I skupiny 1 až 3</t>
  </si>
  <si>
    <t>460451412</t>
  </si>
  <si>
    <t>Zásyp kabelových rýh strojně se zhutněním š 65 cm hl 30 cm z horniny tř I skupiny 3</t>
  </si>
  <si>
    <t>460451433</t>
  </si>
  <si>
    <t>Zásyp kabelových rýh strojně se zhutněním š 65 cm hl 50 cm z horniny tř II skupiny 4</t>
  </si>
  <si>
    <t>460661113</t>
  </si>
  <si>
    <t>Kabelové lože z písku pro kabely nn bez zakrytí š lože přes 50 do 65 cm</t>
  </si>
  <si>
    <t>460671114</t>
  </si>
  <si>
    <t>Výstražná fólie pro krytí kabelů šířky 40 cm</t>
  </si>
  <si>
    <t>460791212</t>
  </si>
  <si>
    <t>Montáž trubek ochranných plastových uložených volně do rýhy ohebných přes 32 do 50 mm</t>
  </si>
  <si>
    <t>34571351</t>
  </si>
  <si>
    <t>trubka elektroinstalační ohebná dvouplášťová korugovaná (chránička) D 41/50mm, HDPE+LDPE</t>
  </si>
  <si>
    <t>1372,8*1,05 "Přepočtené koeficientem množství</t>
  </si>
  <si>
    <t>460791214</t>
  </si>
  <si>
    <t>Montáž trubek ochranných plastových uložených volně do rýhy ohebných přes 90 do 110 mm</t>
  </si>
  <si>
    <t>34571357</t>
  </si>
  <si>
    <t>trubka elektroinstalační ohebná dvouplášťová korugovaná (chránička) D 108/125mm, HDPE+LDPE</t>
  </si>
  <si>
    <t>269,8*1,05 "Přepočtené koeficientem množství</t>
  </si>
  <si>
    <t>469981111</t>
  </si>
  <si>
    <t>Přesun hmot pro pomocné stavební práce při elektromotážích</t>
  </si>
  <si>
    <t>SO 702 - Fontána</t>
  </si>
  <si>
    <t xml:space="preserve">    3 - Svislé a kompletní konstrukce</t>
  </si>
  <si>
    <t xml:space="preserve">    6 - Úpravy povrchů, podlahy a osazování výplní</t>
  </si>
  <si>
    <t xml:space="preserve">    741 - Elektroinstalace - silnoproud</t>
  </si>
  <si>
    <t>131251202</t>
  </si>
  <si>
    <t>Hloubení jam zapažených v hornině třídy těžitelnosti I skupiny 3 objem do 50 m3 strojně</t>
  </si>
  <si>
    <t>131351202</t>
  </si>
  <si>
    <t>Hloubení jam zapažených v hornině třídy těžitelnosti II skupiny 4 objem do 50 m3 strojně</t>
  </si>
  <si>
    <t>132354204</t>
  </si>
  <si>
    <t>Hloubení zapažených rýh š do 2000 mm v hornině třídy těžitelnosti II skupiny 4 objem do 500 m3</t>
  </si>
  <si>
    <t>151101201</t>
  </si>
  <si>
    <t>Zřízení příložného pažení stěn výkopu hl do 4 m</t>
  </si>
  <si>
    <t>151101211</t>
  </si>
  <si>
    <t>Odstranění příložného pažení stěn hl do 4 m</t>
  </si>
  <si>
    <t>451572111</t>
  </si>
  <si>
    <t>Lože pod potrubí otevřený výkop z kameniva drobného těženého</t>
  </si>
  <si>
    <t>211531111</t>
  </si>
  <si>
    <t>Výplň odvodňovacích žeber nebo trativodů kamenivem hrubým drceným frakce 16 až 63 mm</t>
  </si>
  <si>
    <t>69311270</t>
  </si>
  <si>
    <t>geotextilie netkaná separační, ochranná, filtrační, drenážní PES 400g/m2</t>
  </si>
  <si>
    <t>7,08*1,1845 "Přepočtené koeficientem množství</t>
  </si>
  <si>
    <t>212755216</t>
  </si>
  <si>
    <t>Trativody z drenážních trubek plastových flexibilních D 160 mm bez lože</t>
  </si>
  <si>
    <t>271532212</t>
  </si>
  <si>
    <t>Podsyp pod základové konstrukce se zhutněním z hrubého kameniva frakce 16 až 32 mm</t>
  </si>
  <si>
    <t>271562211</t>
  </si>
  <si>
    <t>Podsyp pod základové konstrukce se zhutněním z drobného kameniva frakce 0 až 4 mm</t>
  </si>
  <si>
    <t>273322611.1</t>
  </si>
  <si>
    <t>Základové desky ze ŽB se zvýšenými nároky na prostředí tř. C 30/37 barva červená (fontána)</t>
  </si>
  <si>
    <t>273351121</t>
  </si>
  <si>
    <t>Zřízení bednění základových desek</t>
  </si>
  <si>
    <t>273351122</t>
  </si>
  <si>
    <t>Odstranění bednění základových desek</t>
  </si>
  <si>
    <t>274311125</t>
  </si>
  <si>
    <t>Základové pasy, prahy, věnce a ostruhy z betonu prostého C 16/20</t>
  </si>
  <si>
    <t>274311191</t>
  </si>
  <si>
    <t>Příplatek k základovým pasům, prahům a věncům za betonáž malého rozsahu do 25 m3</t>
  </si>
  <si>
    <t>274352241</t>
  </si>
  <si>
    <t>Zřízení bednění základových pasů kruhového r přes 4 m</t>
  </si>
  <si>
    <t>274352242</t>
  </si>
  <si>
    <t>Odstranění bednění základových pasů kruhového r přes 4 m</t>
  </si>
  <si>
    <t>275311125</t>
  </si>
  <si>
    <t>Základové patky a bloky z betonu prostého C 16/20</t>
  </si>
  <si>
    <t>275311191</t>
  </si>
  <si>
    <t>Příplatek k základovým patkám a blokům za betonáž malého rozsahu do 25 m3</t>
  </si>
  <si>
    <t>275351121</t>
  </si>
  <si>
    <t>Zřízení bednění základových patek</t>
  </si>
  <si>
    <t>275351122</t>
  </si>
  <si>
    <t>Odstranění bednění základových patek</t>
  </si>
  <si>
    <t>Svislé a kompletní konstrukce</t>
  </si>
  <si>
    <t>273311125</t>
  </si>
  <si>
    <t>Základové desky z betonu prostého C 16/20</t>
  </si>
  <si>
    <t>380326122</t>
  </si>
  <si>
    <t>Kompletní konstrukce ČOV, nádrží ze ŽB se zvýšenými nároky na prostředí tř. C 25/30 tl přes 150 do 300 mm</t>
  </si>
  <si>
    <t>380356231</t>
  </si>
  <si>
    <t>Bednění kompletních konstrukcí ČOV, nádrží nebo vodojemů neomítaných ploch rovinných zřízení</t>
  </si>
  <si>
    <t>380356232</t>
  </si>
  <si>
    <t>Bednění kompletních konstrukcí ČOV, nádrží nebo vodojemů neomítaných ploch rovinných odstranění</t>
  </si>
  <si>
    <t>380361006</t>
  </si>
  <si>
    <t>Výztuž kompletních konstrukcí ČOV, nádrží nebo vodojemů z betonářské oceli 10 505</t>
  </si>
  <si>
    <t>380361011</t>
  </si>
  <si>
    <t>Výztuž kompletních konstrukcí ČOV, nádrží nebo vodojemů ze svařovaných sítí KARI</t>
  </si>
  <si>
    <t>Úpravy povrchů, podlahy a osazování výplní</t>
  </si>
  <si>
    <t>633111111</t>
  </si>
  <si>
    <t>Povrchová úprava průmyslových podlah pro lehký provoz vsypovou směsí s příměsí křemíku tl 2 mm</t>
  </si>
  <si>
    <t>871161141</t>
  </si>
  <si>
    <t>Montáž potrubí z PE100 SDR 11 otevřený výkop svařovaných na tupo D 32 x 3,0 mm</t>
  </si>
  <si>
    <t>28613170</t>
  </si>
  <si>
    <t>trubka vodovodní PE100 SDR11 se signalizační vrstvou 32x3,0mm</t>
  </si>
  <si>
    <t>13,5*1,015 "Přepočtené koeficientem množství</t>
  </si>
  <si>
    <t>28611165</t>
  </si>
  <si>
    <t>trubka kanalizační PVC-U plnostěnná jednovrstvá DN 160x3000mm SN8</t>
  </si>
  <si>
    <t>6,8*1,03 "Přepočtené koeficientem množství</t>
  </si>
  <si>
    <t>FONT 1</t>
  </si>
  <si>
    <t>Napojení kanalizační přípojky (PVC KG d160mm) na stávající jednotnou kanalizační stoku (PVC D315) navrtávkou s třmenovým sedlem</t>
  </si>
  <si>
    <t>879171111</t>
  </si>
  <si>
    <t>Montáž vodovodní přípojky na potrubí DN 32</t>
  </si>
  <si>
    <t>42273561</t>
  </si>
  <si>
    <t>pás navrtávací se závitovým výstupem z tvárné litiny pro vodovodní PE a PVC potrubí 160-1”</t>
  </si>
  <si>
    <t>891142211</t>
  </si>
  <si>
    <t>Montáž závitového vodoměru G 1/2 v šachtě</t>
  </si>
  <si>
    <t>891181112</t>
  </si>
  <si>
    <t>Montáž vodovodních šoupátek otevřený výkop DN 40</t>
  </si>
  <si>
    <t>42221300</t>
  </si>
  <si>
    <t>šoupátko pitná voda litina GGG 50 krátká stavební dl PN10/16 DN 40x140mm</t>
  </si>
  <si>
    <t>42291072</t>
  </si>
  <si>
    <t>souprava zemní pro šoupátka DN 40-50mm Rd 1,5m</t>
  </si>
  <si>
    <t>893410101</t>
  </si>
  <si>
    <t>Osazení vodoměrné šachty z betonových dílců nepojížděné pl do 1,5 m2 šachtové dno</t>
  </si>
  <si>
    <t>59224655</t>
  </si>
  <si>
    <t>dno vodoměrné šachty 136x106x10cm nepojížděné</t>
  </si>
  <si>
    <t>893410102</t>
  </si>
  <si>
    <t>Osazení vodoměrné šachty z betonových dílců nepojížděné pl do 1,5 m2 šachtová skruž výšky 500 mm</t>
  </si>
  <si>
    <t>59224651</t>
  </si>
  <si>
    <t>skruž vodoměrné šachty 136x106x10cm nepojížděné, 1 stupadlo</t>
  </si>
  <si>
    <t>893410103</t>
  </si>
  <si>
    <t>Osazení vodoměrné šachty z betonových dílců nepojížděné pl do 1,5 m2 zákrytová deska</t>
  </si>
  <si>
    <t>59224653</t>
  </si>
  <si>
    <t>deska zákrytová vodoměrné šachty 136x106x10cm nepojížděné</t>
  </si>
  <si>
    <t>28661932</t>
  </si>
  <si>
    <t>poklop šachtový litinový DN 600 pro třídu zatížení A15</t>
  </si>
  <si>
    <t>894410101</t>
  </si>
  <si>
    <t>Osazení betonových dílců pro kanalizační šachty DN 1000 šachtové dno výšky 600 mm</t>
  </si>
  <si>
    <t>59224337</t>
  </si>
  <si>
    <t>dno betonové šachty kanalizační přímé 100x60x40cm</t>
  </si>
  <si>
    <t>894410212</t>
  </si>
  <si>
    <t>Osazení betonových dílců pro kanalizační šachty DN 1000 skruž rovná výšky 500 mm</t>
  </si>
  <si>
    <t>59224068</t>
  </si>
  <si>
    <t>skruž betonová DN 1000x500 PS, 100x50x12cm</t>
  </si>
  <si>
    <t>894410232</t>
  </si>
  <si>
    <t>Osazení betonových dílců pro kanalizační šachty DN 1000 skruž přechodová (konus)</t>
  </si>
  <si>
    <t>59224312</t>
  </si>
  <si>
    <t>kónus šachetní betonový kapsové plastové stupadlo 100x62,5x58cm</t>
  </si>
  <si>
    <t>55241017</t>
  </si>
  <si>
    <t>poklop šachtový litinový kruhový DN 600 bez ventilace tř D400 pro běžný provoz</t>
  </si>
  <si>
    <t>59224348</t>
  </si>
  <si>
    <t>těsnění elastomerové pro spojení šachetních dílů DN 1000</t>
  </si>
  <si>
    <t>899401112</t>
  </si>
  <si>
    <t>Osazení poklopů litinových šoupátkových</t>
  </si>
  <si>
    <t>42291352</t>
  </si>
  <si>
    <t>poklop litinový šoupátkový pro zemní soupravy osazení do terénu a do vozovky</t>
  </si>
  <si>
    <t>899721111</t>
  </si>
  <si>
    <t>Signalizační vodič DN do 150 mm na potrubí</t>
  </si>
  <si>
    <t>899722112</t>
  </si>
  <si>
    <t>Krytí potrubí z plastů výstražnou fólií z PVC 25 cm</t>
  </si>
  <si>
    <t>953334112</t>
  </si>
  <si>
    <t>Bobtnavý pásek do pracovních spar betonových kcí bentonitový 15 x 10 mm</t>
  </si>
  <si>
    <t>998142251</t>
  </si>
  <si>
    <t>Přesun hmot pro nádrže, jímky, zásobníky a jámy betonové monolitické v do 25 m</t>
  </si>
  <si>
    <t>998276101</t>
  </si>
  <si>
    <t>Přesun hmot pro trubní vedení z trub z plastických hmot otevřený výkop</t>
  </si>
  <si>
    <t>741</t>
  </si>
  <si>
    <t>Elektroinstalace - silnoproud</t>
  </si>
  <si>
    <t>741122133</t>
  </si>
  <si>
    <t>Montáž kabel Cu plný kulatý žíla 4x10 mm2 zatažený v trubkách (např. CYKY)</t>
  </si>
  <si>
    <t>34111076</t>
  </si>
  <si>
    <t>kabel instalační jádro Cu plné izolace PVC plášť PVC 450/750V (CYKY) 4x10mm2</t>
  </si>
  <si>
    <t>36*1,15 "Přepočtené koeficientem množství</t>
  </si>
  <si>
    <t>FONT 2</t>
  </si>
  <si>
    <t>Ukončení betonové plochy (nerez prstenec z pásoviny 250/5) vč. kotvení - dodávka a montáž</t>
  </si>
  <si>
    <t>ELE 1</t>
  </si>
  <si>
    <t>Úprava stávajícího rozvaděče ČEZ</t>
  </si>
  <si>
    <t>ELE 2</t>
  </si>
  <si>
    <t>Stavební přípomoce na objektu BD s RIS (vč. zapravení fasády)</t>
  </si>
  <si>
    <t>ELE 3</t>
  </si>
  <si>
    <t>Ostatní nespecifikované motáže a práce (revize elektro, napojení)</t>
  </si>
  <si>
    <t>ELE 4</t>
  </si>
  <si>
    <t>Nespecifikovaný materiál</t>
  </si>
  <si>
    <t>460671112</t>
  </si>
  <si>
    <t>Výstražná fólie pro krytí kabelů šířky 25 cm</t>
  </si>
  <si>
    <t>34571352</t>
  </si>
  <si>
    <t>trubka elektroinstalační ohebná dvouplášťová korugovaná (chránička) D 52/63mm, HDPE+LDPE</t>
  </si>
  <si>
    <t>460905111</t>
  </si>
  <si>
    <t>Montáž kompaktního plastového pilíře pro rozvod nn samostatého š do 38 cm (např. SP100, SS100, ER112)</t>
  </si>
  <si>
    <t>35711672</t>
  </si>
  <si>
    <t>skříň vč. rozváděče elektroměrového pro přímé měření kompaktní pilíř celoplastové provedení pro 1x jednosazbový třífázový elektroměr přístroje na elektroměrové desce s plombovatelným krytem jističů (ER112/PKP7P)</t>
  </si>
  <si>
    <t>SO 702.1 - Fontána - technologická část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</si>
  <si>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</si>
  <si>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</si>
  <si>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</si>
  <si>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</si>
  <si>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</si>
  <si>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</si>
  <si>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F1</t>
  </si>
  <si>
    <t>dodávka technologie fontány (včetně montáže - dle rozpisu)</t>
  </si>
  <si>
    <t>262144</t>
  </si>
  <si>
    <t>F2</t>
  </si>
  <si>
    <t>stavební přípomoce (obsyp, zásyp potrubí a rýhy pro technologické rozvody k tryskám a odpad od fontány)</t>
  </si>
  <si>
    <t>SO 801 - Revitalizace zeleně</t>
  </si>
  <si>
    <t>Z1</t>
  </si>
  <si>
    <t>dodávka zeleně dle podrobného rozpisu Sadové úpravy</t>
  </si>
  <si>
    <t>SO 901 - Mobiliář</t>
  </si>
  <si>
    <t>131251201</t>
  </si>
  <si>
    <t>Hloubení jam zapažených v hornině třídy těžitelnosti I skupiny 3 objem do 20 m3 strojně</t>
  </si>
  <si>
    <t>274352221</t>
  </si>
  <si>
    <t>Zřízení bednění základových pasů kruhového r do 2,5 m</t>
  </si>
  <si>
    <t>274352222</t>
  </si>
  <si>
    <t>Odstranění bednění základových pasů kruhového r do 2,5 m</t>
  </si>
  <si>
    <t>936001001</t>
  </si>
  <si>
    <t>Montáž prvků městské a zahradní architektury hmotnosti do 0,1 t</t>
  </si>
  <si>
    <t>936001002</t>
  </si>
  <si>
    <t>Montáž prvků městské a zahradní architektury hmotnosti přes 0,1 do 1,5 t</t>
  </si>
  <si>
    <t>936124113</t>
  </si>
  <si>
    <t>Montáž lavičky stabilní kotvené šrouby na pevný podklad</t>
  </si>
  <si>
    <t>MOB 1</t>
  </si>
  <si>
    <t>Lavička parková atypická vzor MMcité, půlkruhová Vera R 3,5 m, předpoklad 6 segmentů</t>
  </si>
  <si>
    <t>MOB 2</t>
  </si>
  <si>
    <t>Lavička parková, vzor MMcité Palop</t>
  </si>
  <si>
    <t>MOB 3</t>
  </si>
  <si>
    <t>Odpadkový koš, vzor Turnov</t>
  </si>
  <si>
    <t>MOB 4</t>
  </si>
  <si>
    <t>Herní prvek trampolína, vzor Eurotramp</t>
  </si>
  <si>
    <t>MOB 5</t>
  </si>
  <si>
    <t>Herní prvek kopule, vzor Berliner Dome</t>
  </si>
  <si>
    <t>MOB 6</t>
  </si>
  <si>
    <t>dřevěné sedací krabicové lavice náměstíčko vč. montáže - doplněk prefa prvků</t>
  </si>
  <si>
    <t>MOB 7</t>
  </si>
  <si>
    <t>Mříž stromová včetně stromové opěry s ochranou kmene</t>
  </si>
  <si>
    <t>MOB 8</t>
  </si>
  <si>
    <t>Sloup. nerezové pítko</t>
  </si>
  <si>
    <t>MOB 9</t>
  </si>
  <si>
    <t>Nespecifikovaný materiál (kotvení atp.)</t>
  </si>
  <si>
    <t>MOB 10</t>
  </si>
  <si>
    <t>Nespecifikolvané práce (kotvení atp.)</t>
  </si>
  <si>
    <t>998231411</t>
  </si>
  <si>
    <t>Ruční přesun hmot pro sadovnické a krajinářské úpravy do 100 m</t>
  </si>
  <si>
    <t>MOB R1</t>
  </si>
  <si>
    <t>Doprava mobiliář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</si>
</sst>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250314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Regenerace sídliště Výšinka, Turnov - I.etapa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14. 3. 2025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Turnov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GREGOR projekt - invest, s.r.o.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ROUND(SUM(AG95:AG101),2)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ROUND(SUM(AS95:AS101),2)</f>
        <v>0</v>
      </c>
      <c r="AT94" s="113">
        <f>ROUND(SUM(AV94:AW94),2)</f>
        <v>0</v>
      </c>
      <c r="AU94" s="114">
        <f>ROUND(SUM(AU95:AU101),5)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ROUND(SUM(AZ95:AZ101),2)</f>
        <v>0</v>
      </c>
      <c r="BA94" s="113">
        <f>ROUND(SUM(BA95:BA101),2)</f>
        <v>0</v>
      </c>
      <c r="BB94" s="113">
        <f>ROUND(SUM(BB95:BB101),2)</f>
        <v>0</v>
      </c>
      <c r="BC94" s="113">
        <f>ROUND(SUM(BC95:BC101),2)</f>
        <v>0</v>
      </c>
      <c r="BD94" s="115">
        <f>ROUND(SUM(BD95:BD101),2)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16.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000 - Vedlejší rozpočt...'!J30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'SO 000 - Vedlejší rozpočt...'!P123</f>
        <v>0</v>
      </c>
      <c r="AV95" s="127">
        <f>'SO 000 - Vedlejší rozpočt...'!J33</f>
        <v>0</v>
      </c>
      <c r="AW95" s="127">
        <f>'SO 000 - Vedlejší rozpočt...'!J34</f>
        <v>0</v>
      </c>
      <c r="AX95" s="127">
        <f>'SO 000 - Vedlejší rozpočt...'!J35</f>
        <v>0</v>
      </c>
      <c r="AY95" s="127">
        <f>'SO 000 - Vedlejší rozpočt...'!J36</f>
        <v>0</v>
      </c>
      <c r="AZ95" s="127">
        <f>'SO 000 - Vedlejší rozpočt...'!F33</f>
        <v>0</v>
      </c>
      <c r="BA95" s="127">
        <f>'SO 000 - Vedlejší rozpočt...'!F34</f>
        <v>0</v>
      </c>
      <c r="BB95" s="127">
        <f>'SO 000 - Vedlejší rozpočt...'!F35</f>
        <v>0</v>
      </c>
      <c r="BC95" s="127">
        <f>'SO 000 - Vedlejší rozpočt...'!F36</f>
        <v>0</v>
      </c>
      <c r="BD95" s="129">
        <f>'SO 000 - Vedlejší rozpočt...'!F37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</v>
      </c>
      <c r="CM95" s="130" t="s">
        <v>87</v>
      </c>
    </row>
    <row r="96" s="7" customFormat="1" ht="16.5" customHeight="1">
      <c r="A96" s="118" t="s">
        <v>81</v>
      </c>
      <c r="B96" s="119"/>
      <c r="C96" s="120"/>
      <c r="D96" s="121" t="s">
        <v>88</v>
      </c>
      <c r="E96" s="121"/>
      <c r="F96" s="121"/>
      <c r="G96" s="121"/>
      <c r="H96" s="121"/>
      <c r="I96" s="122"/>
      <c r="J96" s="121" t="s">
        <v>89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101 - Komunikace a zpe...'!J30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26">
        <v>0</v>
      </c>
      <c r="AT96" s="127">
        <f>ROUND(SUM(AV96:AW96),2)</f>
        <v>0</v>
      </c>
      <c r="AU96" s="128">
        <f>'SO 101 - Komunikace a zpe...'!P126</f>
        <v>0</v>
      </c>
      <c r="AV96" s="127">
        <f>'SO 101 - Komunikace a zpe...'!J33</f>
        <v>0</v>
      </c>
      <c r="AW96" s="127">
        <f>'SO 101 - Komunikace a zpe...'!J34</f>
        <v>0</v>
      </c>
      <c r="AX96" s="127">
        <f>'SO 101 - Komunikace a zpe...'!J35</f>
        <v>0</v>
      </c>
      <c r="AY96" s="127">
        <f>'SO 101 - Komunikace a zpe...'!J36</f>
        <v>0</v>
      </c>
      <c r="AZ96" s="127">
        <f>'SO 101 - Komunikace a zpe...'!F33</f>
        <v>0</v>
      </c>
      <c r="BA96" s="127">
        <f>'SO 101 - Komunikace a zpe...'!F34</f>
        <v>0</v>
      </c>
      <c r="BB96" s="127">
        <f>'SO 101 - Komunikace a zpe...'!F35</f>
        <v>0</v>
      </c>
      <c r="BC96" s="127">
        <f>'SO 101 - Komunikace a zpe...'!F36</f>
        <v>0</v>
      </c>
      <c r="BD96" s="129">
        <f>'SO 101 - Komunikace a zpe...'!F37</f>
        <v>0</v>
      </c>
      <c r="BE96" s="7"/>
      <c r="BT96" s="130" t="s">
        <v>85</v>
      </c>
      <c r="BV96" s="130" t="s">
        <v>79</v>
      </c>
      <c r="BW96" s="130" t="s">
        <v>90</v>
      </c>
      <c r="BX96" s="130" t="s">
        <v>5</v>
      </c>
      <c r="CL96" s="130" t="s">
        <v>1</v>
      </c>
      <c r="CM96" s="130" t="s">
        <v>87</v>
      </c>
    </row>
    <row r="97" s="7" customFormat="1" ht="16.5" customHeight="1">
      <c r="A97" s="118" t="s">
        <v>81</v>
      </c>
      <c r="B97" s="119"/>
      <c r="C97" s="120"/>
      <c r="D97" s="121" t="s">
        <v>91</v>
      </c>
      <c r="E97" s="121"/>
      <c r="F97" s="121"/>
      <c r="G97" s="121"/>
      <c r="H97" s="121"/>
      <c r="I97" s="122"/>
      <c r="J97" s="121" t="s">
        <v>92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401 - Veřejné osvětlení'!J30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84</v>
      </c>
      <c r="AR97" s="125"/>
      <c r="AS97" s="126">
        <v>0</v>
      </c>
      <c r="AT97" s="127">
        <f>ROUND(SUM(AV97:AW97),2)</f>
        <v>0</v>
      </c>
      <c r="AU97" s="128">
        <f>'SO 401 - Veřejné osvětlení'!P119</f>
        <v>0</v>
      </c>
      <c r="AV97" s="127">
        <f>'SO 401 - Veřejné osvětlení'!J33</f>
        <v>0</v>
      </c>
      <c r="AW97" s="127">
        <f>'SO 401 - Veřejné osvětlení'!J34</f>
        <v>0</v>
      </c>
      <c r="AX97" s="127">
        <f>'SO 401 - Veřejné osvětlení'!J35</f>
        <v>0</v>
      </c>
      <c r="AY97" s="127">
        <f>'SO 401 - Veřejné osvětlení'!J36</f>
        <v>0</v>
      </c>
      <c r="AZ97" s="127">
        <f>'SO 401 - Veřejné osvětlení'!F33</f>
        <v>0</v>
      </c>
      <c r="BA97" s="127">
        <f>'SO 401 - Veřejné osvětlení'!F34</f>
        <v>0</v>
      </c>
      <c r="BB97" s="127">
        <f>'SO 401 - Veřejné osvětlení'!F35</f>
        <v>0</v>
      </c>
      <c r="BC97" s="127">
        <f>'SO 401 - Veřejné osvětlení'!F36</f>
        <v>0</v>
      </c>
      <c r="BD97" s="129">
        <f>'SO 401 - Veřejné osvětlení'!F37</f>
        <v>0</v>
      </c>
      <c r="BE97" s="7"/>
      <c r="BT97" s="130" t="s">
        <v>85</v>
      </c>
      <c r="BV97" s="130" t="s">
        <v>79</v>
      </c>
      <c r="BW97" s="130" t="s">
        <v>93</v>
      </c>
      <c r="BX97" s="130" t="s">
        <v>5</v>
      </c>
      <c r="CL97" s="130" t="s">
        <v>1</v>
      </c>
      <c r="CM97" s="130" t="s">
        <v>87</v>
      </c>
    </row>
    <row r="98" s="7" customFormat="1" ht="16.5" customHeight="1">
      <c r="A98" s="118" t="s">
        <v>81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702 - Fontána'!J30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84</v>
      </c>
      <c r="AR98" s="125"/>
      <c r="AS98" s="126">
        <v>0</v>
      </c>
      <c r="AT98" s="127">
        <f>ROUND(SUM(AV98:AW98),2)</f>
        <v>0</v>
      </c>
      <c r="AU98" s="128">
        <f>'SO 702 - Fontána'!P130</f>
        <v>0</v>
      </c>
      <c r="AV98" s="127">
        <f>'SO 702 - Fontána'!J33</f>
        <v>0</v>
      </c>
      <c r="AW98" s="127">
        <f>'SO 702 - Fontána'!J34</f>
        <v>0</v>
      </c>
      <c r="AX98" s="127">
        <f>'SO 702 - Fontána'!J35</f>
        <v>0</v>
      </c>
      <c r="AY98" s="127">
        <f>'SO 702 - Fontána'!J36</f>
        <v>0</v>
      </c>
      <c r="AZ98" s="127">
        <f>'SO 702 - Fontána'!F33</f>
        <v>0</v>
      </c>
      <c r="BA98" s="127">
        <f>'SO 702 - Fontána'!F34</f>
        <v>0</v>
      </c>
      <c r="BB98" s="127">
        <f>'SO 702 - Fontána'!F35</f>
        <v>0</v>
      </c>
      <c r="BC98" s="127">
        <f>'SO 702 - Fontána'!F36</f>
        <v>0</v>
      </c>
      <c r="BD98" s="129">
        <f>'SO 702 - Fontána'!F37</f>
        <v>0</v>
      </c>
      <c r="BE98" s="7"/>
      <c r="BT98" s="130" t="s">
        <v>85</v>
      </c>
      <c r="BV98" s="130" t="s">
        <v>79</v>
      </c>
      <c r="BW98" s="130" t="s">
        <v>96</v>
      </c>
      <c r="BX98" s="130" t="s">
        <v>5</v>
      </c>
      <c r="CL98" s="130" t="s">
        <v>1</v>
      </c>
      <c r="CM98" s="130" t="s">
        <v>87</v>
      </c>
    </row>
    <row r="99" s="7" customFormat="1" ht="24.75" customHeight="1">
      <c r="A99" s="118" t="s">
        <v>81</v>
      </c>
      <c r="B99" s="119"/>
      <c r="C99" s="120"/>
      <c r="D99" s="121" t="s">
        <v>97</v>
      </c>
      <c r="E99" s="121"/>
      <c r="F99" s="121"/>
      <c r="G99" s="121"/>
      <c r="H99" s="121"/>
      <c r="I99" s="122"/>
      <c r="J99" s="121" t="s">
        <v>98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 702.1 - Fontána - tech...'!J30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84</v>
      </c>
      <c r="AR99" s="125"/>
      <c r="AS99" s="126">
        <v>0</v>
      </c>
      <c r="AT99" s="127">
        <f>ROUND(SUM(AV99:AW99),2)</f>
        <v>0</v>
      </c>
      <c r="AU99" s="128">
        <f>'SO 702.1 - Fontána - tech...'!P118</f>
        <v>0</v>
      </c>
      <c r="AV99" s="127">
        <f>'SO 702.1 - Fontána - tech...'!J33</f>
        <v>0</v>
      </c>
      <c r="AW99" s="127">
        <f>'SO 702.1 - Fontána - tech...'!J34</f>
        <v>0</v>
      </c>
      <c r="AX99" s="127">
        <f>'SO 702.1 - Fontána - tech...'!J35</f>
        <v>0</v>
      </c>
      <c r="AY99" s="127">
        <f>'SO 702.1 - Fontána - tech...'!J36</f>
        <v>0</v>
      </c>
      <c r="AZ99" s="127">
        <f>'SO 702.1 - Fontána - tech...'!F33</f>
        <v>0</v>
      </c>
      <c r="BA99" s="127">
        <f>'SO 702.1 - Fontána - tech...'!F34</f>
        <v>0</v>
      </c>
      <c r="BB99" s="127">
        <f>'SO 702.1 - Fontána - tech...'!F35</f>
        <v>0</v>
      </c>
      <c r="BC99" s="127">
        <f>'SO 702.1 - Fontána - tech...'!F36</f>
        <v>0</v>
      </c>
      <c r="BD99" s="129">
        <f>'SO 702.1 - Fontána - tech...'!F37</f>
        <v>0</v>
      </c>
      <c r="BE99" s="7"/>
      <c r="BT99" s="130" t="s">
        <v>85</v>
      </c>
      <c r="BV99" s="130" t="s">
        <v>79</v>
      </c>
      <c r="BW99" s="130" t="s">
        <v>99</v>
      </c>
      <c r="BX99" s="130" t="s">
        <v>5</v>
      </c>
      <c r="CL99" s="130" t="s">
        <v>1</v>
      </c>
      <c r="CM99" s="130" t="s">
        <v>87</v>
      </c>
    </row>
    <row r="100" s="7" customFormat="1" ht="16.5" customHeight="1">
      <c r="A100" s="118" t="s">
        <v>81</v>
      </c>
      <c r="B100" s="119"/>
      <c r="C100" s="120"/>
      <c r="D100" s="121" t="s">
        <v>100</v>
      </c>
      <c r="E100" s="121"/>
      <c r="F100" s="121"/>
      <c r="G100" s="121"/>
      <c r="H100" s="121"/>
      <c r="I100" s="122"/>
      <c r="J100" s="121" t="s">
        <v>101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 801 - Revitalizace zeleně'!J30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84</v>
      </c>
      <c r="AR100" s="125"/>
      <c r="AS100" s="126">
        <v>0</v>
      </c>
      <c r="AT100" s="127">
        <f>ROUND(SUM(AV100:AW100),2)</f>
        <v>0</v>
      </c>
      <c r="AU100" s="128">
        <f>'SO 801 - Revitalizace zeleně'!P118</f>
        <v>0</v>
      </c>
      <c r="AV100" s="127">
        <f>'SO 801 - Revitalizace zeleně'!J33</f>
        <v>0</v>
      </c>
      <c r="AW100" s="127">
        <f>'SO 801 - Revitalizace zeleně'!J34</f>
        <v>0</v>
      </c>
      <c r="AX100" s="127">
        <f>'SO 801 - Revitalizace zeleně'!J35</f>
        <v>0</v>
      </c>
      <c r="AY100" s="127">
        <f>'SO 801 - Revitalizace zeleně'!J36</f>
        <v>0</v>
      </c>
      <c r="AZ100" s="127">
        <f>'SO 801 - Revitalizace zeleně'!F33</f>
        <v>0</v>
      </c>
      <c r="BA100" s="127">
        <f>'SO 801 - Revitalizace zeleně'!F34</f>
        <v>0</v>
      </c>
      <c r="BB100" s="127">
        <f>'SO 801 - Revitalizace zeleně'!F35</f>
        <v>0</v>
      </c>
      <c r="BC100" s="127">
        <f>'SO 801 - Revitalizace zeleně'!F36</f>
        <v>0</v>
      </c>
      <c r="BD100" s="129">
        <f>'SO 801 - Revitalizace zeleně'!F37</f>
        <v>0</v>
      </c>
      <c r="BE100" s="7"/>
      <c r="BT100" s="130" t="s">
        <v>85</v>
      </c>
      <c r="BV100" s="130" t="s">
        <v>79</v>
      </c>
      <c r="BW100" s="130" t="s">
        <v>102</v>
      </c>
      <c r="BX100" s="130" t="s">
        <v>5</v>
      </c>
      <c r="CL100" s="130" t="s">
        <v>1</v>
      </c>
      <c r="CM100" s="130" t="s">
        <v>87</v>
      </c>
    </row>
    <row r="101" s="7" customFormat="1" ht="16.5" customHeight="1">
      <c r="A101" s="118" t="s">
        <v>81</v>
      </c>
      <c r="B101" s="119"/>
      <c r="C101" s="120"/>
      <c r="D101" s="121" t="s">
        <v>103</v>
      </c>
      <c r="E101" s="121"/>
      <c r="F101" s="121"/>
      <c r="G101" s="121"/>
      <c r="H101" s="121"/>
      <c r="I101" s="122"/>
      <c r="J101" s="121" t="s">
        <v>104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'SO 901 - Mobiliář'!J30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84</v>
      </c>
      <c r="AR101" s="125"/>
      <c r="AS101" s="131">
        <v>0</v>
      </c>
      <c r="AT101" s="132">
        <f>ROUND(SUM(AV101:AW101),2)</f>
        <v>0</v>
      </c>
      <c r="AU101" s="133">
        <f>'SO 901 - Mobiliář'!P121</f>
        <v>0</v>
      </c>
      <c r="AV101" s="132">
        <f>'SO 901 - Mobiliář'!J33</f>
        <v>0</v>
      </c>
      <c r="AW101" s="132">
        <f>'SO 901 - Mobiliář'!J34</f>
        <v>0</v>
      </c>
      <c r="AX101" s="132">
        <f>'SO 901 - Mobiliář'!J35</f>
        <v>0</v>
      </c>
      <c r="AY101" s="132">
        <f>'SO 901 - Mobiliář'!J36</f>
        <v>0</v>
      </c>
      <c r="AZ101" s="132">
        <f>'SO 901 - Mobiliář'!F33</f>
        <v>0</v>
      </c>
      <c r="BA101" s="132">
        <f>'SO 901 - Mobiliář'!F34</f>
        <v>0</v>
      </c>
      <c r="BB101" s="132">
        <f>'SO 901 - Mobiliář'!F35</f>
        <v>0</v>
      </c>
      <c r="BC101" s="132">
        <f>'SO 901 - Mobiliář'!F36</f>
        <v>0</v>
      </c>
      <c r="BD101" s="134">
        <f>'SO 901 - Mobiliář'!F37</f>
        <v>0</v>
      </c>
      <c r="BE101" s="7"/>
      <c r="BT101" s="130" t="s">
        <v>85</v>
      </c>
      <c r="BV101" s="130" t="s">
        <v>79</v>
      </c>
      <c r="BW101" s="130" t="s">
        <v>105</v>
      </c>
      <c r="BX101" s="130" t="s">
        <v>5</v>
      </c>
      <c r="CL101" s="130" t="s">
        <v>1</v>
      </c>
      <c r="CM101" s="130" t="s">
        <v>87</v>
      </c>
    </row>
    <row r="102" s="2" customFormat="1" ht="30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43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sheetProtection sheet="1" formatColumns="0" formatRows="0" objects="1" scenarios="1" spinCount="100000" saltValue="Wo5ZSK9OdiwsUoAsilplQj1SYQHsBUwQCIopz7ff2LUPD4h51M98PCJ14/SjoKb9/V6j+5EY+bH5xPO7ihwm5Q==" hashValue="sojlRqaKCP29aY8AXBMC43Z9WBIQDlKI6JSvpB85ET2deOYW0BDSdZQWgotavDcxe0OPL/HTeHiRJ1btChn7dg==" algorithmName="SHA-512" password="B680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edlejší rozpočt...'!C2" display="/"/>
    <hyperlink ref="A96" location="'SO 101 - Komunikace a zpe...'!C2" display="/"/>
    <hyperlink ref="A97" location="'SO 401 - Veřejné osvětlení'!C2" display="/"/>
    <hyperlink ref="A98" location="'SO 702 - Fontána'!C2" display="/"/>
    <hyperlink ref="A99" location="'SO 702.1 - Fontána - tech...'!C2" display="/"/>
    <hyperlink ref="A100" location="'SO 801 - Revitalizace zeleně'!C2" display="/"/>
    <hyperlink ref="A101" location="'SO 901 - Mobiliá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Regenerace sídliště Výšinka, Turnov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ROUND((SUM(BE123:BE141)),  2)</f>
        <v>0</v>
      </c>
      <c r="G33" s="37"/>
      <c r="H33" s="37"/>
      <c r="I33" s="154">
        <v>0.20999999999999999</v>
      </c>
      <c r="J33" s="153">
        <f>ROUND(((SUM(BE123:BE141))*I33),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ROUND((SUM(BF123:BF141)),  2)</f>
        <v>0</v>
      </c>
      <c r="G34" s="37"/>
      <c r="H34" s="37"/>
      <c r="I34" s="154">
        <v>0.12</v>
      </c>
      <c r="J34" s="153">
        <f>ROUND(((SUM(BF123:BF141))*I34),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ROUND((SUM(BG123:BG141)),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ROUND((SUM(BH123:BH141)),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ROUND((SUM(BI123:BI141)),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Regenerace sídliště Výšinka, Turnov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000 -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Turnov</v>
      </c>
      <c r="G91" s="39"/>
      <c r="H91" s="39"/>
      <c r="I91" s="31" t="s">
        <v>31</v>
      </c>
      <c r="J91" s="35" t="str">
        <f>E21</f>
        <v>GREGOR projekt - invest,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114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115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116</v>
      </c>
      <c r="E99" s="187"/>
      <c r="F99" s="187"/>
      <c r="G99" s="187"/>
      <c r="H99" s="187"/>
      <c r="I99" s="187"/>
      <c r="J99" s="188">
        <f>J132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117</v>
      </c>
      <c r="E100" s="187"/>
      <c r="F100" s="187"/>
      <c r="G100" s="187"/>
      <c r="H100" s="187"/>
      <c r="I100" s="187"/>
      <c r="J100" s="188">
        <f>J134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118</v>
      </c>
      <c r="E101" s="187"/>
      <c r="F101" s="187"/>
      <c r="G101" s="187"/>
      <c r="H101" s="187"/>
      <c r="I101" s="187"/>
      <c r="J101" s="188">
        <f>J136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119</v>
      </c>
      <c r="E102" s="187"/>
      <c r="F102" s="187"/>
      <c r="G102" s="187"/>
      <c r="H102" s="187"/>
      <c r="I102" s="187"/>
      <c r="J102" s="188">
        <f>J138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120</v>
      </c>
      <c r="E103" s="187"/>
      <c r="F103" s="187"/>
      <c r="G103" s="187"/>
      <c r="H103" s="187"/>
      <c r="I103" s="187"/>
      <c r="J103" s="188">
        <f>J140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121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Regenerace sídliště Výšinka, Turnov - I.etapa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 000 - Vedlejší rozpočtové náklady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14. 3. 2025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24</v>
      </c>
      <c r="D119" s="39"/>
      <c r="E119" s="39"/>
      <c r="F119" s="26" t="str">
        <f>E15</f>
        <v>Město Turnov</v>
      </c>
      <c r="G119" s="39"/>
      <c r="H119" s="39"/>
      <c r="I119" s="31" t="s">
        <v>31</v>
      </c>
      <c r="J119" s="35" t="str">
        <f>E21</f>
        <v>GREGOR projekt - invest, s.r.o.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29</v>
      </c>
      <c r="D120" s="39"/>
      <c r="E120" s="39"/>
      <c r="F120" s="26" t="str">
        <f>IF(E18="","",E18)</f>
        <v>Vyplň údaj</v>
      </c>
      <c r="G120" s="39"/>
      <c r="H120" s="39"/>
      <c r="I120" s="31" t="s">
        <v>35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122</v>
      </c>
      <c r="D122" s="193" t="s">
        <v>62</v>
      </c>
      <c r="E122" s="193" t="s">
        <v>58</v>
      </c>
      <c r="F122" s="193" t="s">
        <v>59</v>
      </c>
      <c r="G122" s="193" t="s">
        <v>123</v>
      </c>
      <c r="H122" s="193" t="s">
        <v>124</v>
      </c>
      <c r="I122" s="193" t="s">
        <v>125</v>
      </c>
      <c r="J122" s="194" t="s">
        <v>111</v>
      </c>
      <c r="K122" s="195" t="s">
        <v>126</v>
      </c>
      <c r="L122" s="196"/>
      <c r="M122" s="99" t="s">
        <v>1</v>
      </c>
      <c r="N122" s="100" t="s">
        <v>41</v>
      </c>
      <c r="O122" s="100" t="s">
        <v>127</v>
      </c>
      <c r="P122" s="100" t="s">
        <v>128</v>
      </c>
      <c r="Q122" s="100" t="s">
        <v>129</v>
      </c>
      <c r="R122" s="100" t="s">
        <v>130</v>
      </c>
      <c r="S122" s="100" t="s">
        <v>131</v>
      </c>
      <c r="T122" s="101" t="s">
        <v>132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133</v>
      </c>
      <c r="D123" s="39"/>
      <c r="E123" s="39"/>
      <c r="F123" s="39"/>
      <c r="G123" s="39"/>
      <c r="H123" s="39"/>
      <c r="I123" s="39"/>
      <c r="J123" s="197">
        <f>BK123</f>
        <v>0</v>
      </c>
      <c r="K123" s="39"/>
      <c r="L123" s="43"/>
      <c r="M123" s="102"/>
      <c r="N123" s="198"/>
      <c r="O123" s="103"/>
      <c r="P123" s="199">
        <f>P124</f>
        <v>0</v>
      </c>
      <c r="Q123" s="103"/>
      <c r="R123" s="199">
        <f>R124</f>
        <v>0</v>
      </c>
      <c r="S123" s="103"/>
      <c r="T123" s="200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76</v>
      </c>
      <c r="AU123" s="16" t="s">
        <v>113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76</v>
      </c>
      <c r="E124" s="205" t="s">
        <v>134</v>
      </c>
      <c r="F124" s="205" t="s">
        <v>83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P125+P132+P134+P136+P138+P140</f>
        <v>0</v>
      </c>
      <c r="Q124" s="210"/>
      <c r="R124" s="211">
        <f>R125+R132+R134+R136+R138+R140</f>
        <v>0</v>
      </c>
      <c r="S124" s="210"/>
      <c r="T124" s="212">
        <f>T125+T132+T134+T136+T138+T140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135</v>
      </c>
      <c r="AT124" s="214" t="s">
        <v>76</v>
      </c>
      <c r="AU124" s="214" t="s">
        <v>77</v>
      </c>
      <c r="AY124" s="213" t="s">
        <v>136</v>
      </c>
      <c r="BK124" s="215">
        <f>BK125+BK132+BK134+BK136+BK138+BK140</f>
        <v>0</v>
      </c>
    </row>
    <row r="125" s="12" customFormat="1" ht="22.8" customHeight="1">
      <c r="A125" s="12"/>
      <c r="B125" s="202"/>
      <c r="C125" s="203"/>
      <c r="D125" s="204" t="s">
        <v>76</v>
      </c>
      <c r="E125" s="216" t="s">
        <v>137</v>
      </c>
      <c r="F125" s="216" t="s">
        <v>138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SUM(P126:P131)</f>
        <v>0</v>
      </c>
      <c r="Q125" s="210"/>
      <c r="R125" s="211">
        <f>SUM(R126:R131)</f>
        <v>0</v>
      </c>
      <c r="S125" s="210"/>
      <c r="T125" s="212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135</v>
      </c>
      <c r="AT125" s="214" t="s">
        <v>76</v>
      </c>
      <c r="AU125" s="214" t="s">
        <v>85</v>
      </c>
      <c r="AY125" s="213" t="s">
        <v>136</v>
      </c>
      <c r="BK125" s="215">
        <f>SUM(BK126:BK131)</f>
        <v>0</v>
      </c>
    </row>
    <row r="126" s="2" customFormat="1" ht="16.5" customHeight="1">
      <c r="A126" s="37"/>
      <c r="B126" s="38"/>
      <c r="C126" s="218" t="s">
        <v>85</v>
      </c>
      <c r="D126" s="218" t="s">
        <v>139</v>
      </c>
      <c r="E126" s="219" t="s">
        <v>140</v>
      </c>
      <c r="F126" s="220" t="s">
        <v>141</v>
      </c>
      <c r="G126" s="221" t="s">
        <v>142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42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143</v>
      </c>
      <c r="AT126" s="230" t="s">
        <v>139</v>
      </c>
      <c r="AU126" s="230" t="s">
        <v>87</v>
      </c>
      <c r="AY126" s="16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85</v>
      </c>
      <c r="BK126" s="231">
        <f>ROUND(I126*H126,2)</f>
        <v>0</v>
      </c>
      <c r="BL126" s="16" t="s">
        <v>143</v>
      </c>
      <c r="BM126" s="230" t="s">
        <v>87</v>
      </c>
    </row>
    <row r="127" s="2" customFormat="1" ht="16.5" customHeight="1">
      <c r="A127" s="37"/>
      <c r="B127" s="38"/>
      <c r="C127" s="218" t="s">
        <v>87</v>
      </c>
      <c r="D127" s="218" t="s">
        <v>139</v>
      </c>
      <c r="E127" s="219" t="s">
        <v>144</v>
      </c>
      <c r="F127" s="220" t="s">
        <v>145</v>
      </c>
      <c r="G127" s="221" t="s">
        <v>142</v>
      </c>
      <c r="H127" s="222">
        <v>1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42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143</v>
      </c>
      <c r="AT127" s="230" t="s">
        <v>139</v>
      </c>
      <c r="AU127" s="230" t="s">
        <v>87</v>
      </c>
      <c r="AY127" s="16" t="s">
        <v>136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85</v>
      </c>
      <c r="BK127" s="231">
        <f>ROUND(I127*H127,2)</f>
        <v>0</v>
      </c>
      <c r="BL127" s="16" t="s">
        <v>143</v>
      </c>
      <c r="BM127" s="230" t="s">
        <v>143</v>
      </c>
    </row>
    <row r="128" s="2" customFormat="1" ht="16.5" customHeight="1">
      <c r="A128" s="37"/>
      <c r="B128" s="38"/>
      <c r="C128" s="218" t="s">
        <v>146</v>
      </c>
      <c r="D128" s="218" t="s">
        <v>139</v>
      </c>
      <c r="E128" s="219" t="s">
        <v>147</v>
      </c>
      <c r="F128" s="220" t="s">
        <v>148</v>
      </c>
      <c r="G128" s="221" t="s">
        <v>142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42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143</v>
      </c>
      <c r="AT128" s="230" t="s">
        <v>139</v>
      </c>
      <c r="AU128" s="230" t="s">
        <v>87</v>
      </c>
      <c r="AY128" s="16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85</v>
      </c>
      <c r="BK128" s="231">
        <f>ROUND(I128*H128,2)</f>
        <v>0</v>
      </c>
      <c r="BL128" s="16" t="s">
        <v>143</v>
      </c>
      <c r="BM128" s="230" t="s">
        <v>149</v>
      </c>
    </row>
    <row r="129" s="2" customFormat="1" ht="16.5" customHeight="1">
      <c r="A129" s="37"/>
      <c r="B129" s="38"/>
      <c r="C129" s="218" t="s">
        <v>143</v>
      </c>
      <c r="D129" s="218" t="s">
        <v>139</v>
      </c>
      <c r="E129" s="219" t="s">
        <v>150</v>
      </c>
      <c r="F129" s="220" t="s">
        <v>151</v>
      </c>
      <c r="G129" s="221" t="s">
        <v>142</v>
      </c>
      <c r="H129" s="222">
        <v>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42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143</v>
      </c>
      <c r="AT129" s="230" t="s">
        <v>139</v>
      </c>
      <c r="AU129" s="230" t="s">
        <v>87</v>
      </c>
      <c r="AY129" s="16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85</v>
      </c>
      <c r="BK129" s="231">
        <f>ROUND(I129*H129,2)</f>
        <v>0</v>
      </c>
      <c r="BL129" s="16" t="s">
        <v>143</v>
      </c>
      <c r="BM129" s="230" t="s">
        <v>152</v>
      </c>
    </row>
    <row r="130" s="2" customFormat="1" ht="16.5" customHeight="1">
      <c r="A130" s="37"/>
      <c r="B130" s="38"/>
      <c r="C130" s="218" t="s">
        <v>135</v>
      </c>
      <c r="D130" s="218" t="s">
        <v>139</v>
      </c>
      <c r="E130" s="219" t="s">
        <v>153</v>
      </c>
      <c r="F130" s="220" t="s">
        <v>154</v>
      </c>
      <c r="G130" s="221" t="s">
        <v>142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42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143</v>
      </c>
      <c r="AT130" s="230" t="s">
        <v>139</v>
      </c>
      <c r="AU130" s="230" t="s">
        <v>87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85</v>
      </c>
      <c r="BK130" s="231">
        <f>ROUND(I130*H130,2)</f>
        <v>0</v>
      </c>
      <c r="BL130" s="16" t="s">
        <v>143</v>
      </c>
      <c r="BM130" s="230" t="s">
        <v>155</v>
      </c>
    </row>
    <row r="131" s="2" customFormat="1" ht="16.5" customHeight="1">
      <c r="A131" s="37"/>
      <c r="B131" s="38"/>
      <c r="C131" s="218" t="s">
        <v>149</v>
      </c>
      <c r="D131" s="218" t="s">
        <v>139</v>
      </c>
      <c r="E131" s="219" t="s">
        <v>156</v>
      </c>
      <c r="F131" s="220" t="s">
        <v>157</v>
      </c>
      <c r="G131" s="221" t="s">
        <v>142</v>
      </c>
      <c r="H131" s="222">
        <v>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42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143</v>
      </c>
      <c r="AT131" s="230" t="s">
        <v>139</v>
      </c>
      <c r="AU131" s="230" t="s">
        <v>87</v>
      </c>
      <c r="AY131" s="16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85</v>
      </c>
      <c r="BK131" s="231">
        <f>ROUND(I131*H131,2)</f>
        <v>0</v>
      </c>
      <c r="BL131" s="16" t="s">
        <v>143</v>
      </c>
      <c r="BM131" s="230" t="s">
        <v>8</v>
      </c>
    </row>
    <row r="132" s="12" customFormat="1" ht="22.8" customHeight="1">
      <c r="A132" s="12"/>
      <c r="B132" s="202"/>
      <c r="C132" s="203"/>
      <c r="D132" s="204" t="s">
        <v>76</v>
      </c>
      <c r="E132" s="216" t="s">
        <v>158</v>
      </c>
      <c r="F132" s="216" t="s">
        <v>159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P133</f>
        <v>0</v>
      </c>
      <c r="Q132" s="210"/>
      <c r="R132" s="211">
        <f>R133</f>
        <v>0</v>
      </c>
      <c r="S132" s="210"/>
      <c r="T132" s="212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135</v>
      </c>
      <c r="AT132" s="214" t="s">
        <v>76</v>
      </c>
      <c r="AU132" s="214" t="s">
        <v>85</v>
      </c>
      <c r="AY132" s="213" t="s">
        <v>136</v>
      </c>
      <c r="BK132" s="215">
        <f>BK133</f>
        <v>0</v>
      </c>
    </row>
    <row r="133" s="2" customFormat="1" ht="16.5" customHeight="1">
      <c r="A133" s="37"/>
      <c r="B133" s="38"/>
      <c r="C133" s="218" t="s">
        <v>160</v>
      </c>
      <c r="D133" s="218" t="s">
        <v>139</v>
      </c>
      <c r="E133" s="219" t="s">
        <v>161</v>
      </c>
      <c r="F133" s="220" t="s">
        <v>159</v>
      </c>
      <c r="G133" s="221" t="s">
        <v>142</v>
      </c>
      <c r="H133" s="222">
        <v>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42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143</v>
      </c>
      <c r="AT133" s="230" t="s">
        <v>139</v>
      </c>
      <c r="AU133" s="230" t="s">
        <v>87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85</v>
      </c>
      <c r="BK133" s="231">
        <f>ROUND(I133*H133,2)</f>
        <v>0</v>
      </c>
      <c r="BL133" s="16" t="s">
        <v>143</v>
      </c>
      <c r="BM133" s="230" t="s">
        <v>162</v>
      </c>
    </row>
    <row r="134" s="12" customFormat="1" ht="22.8" customHeight="1">
      <c r="A134" s="12"/>
      <c r="B134" s="202"/>
      <c r="C134" s="203"/>
      <c r="D134" s="204" t="s">
        <v>76</v>
      </c>
      <c r="E134" s="216" t="s">
        <v>163</v>
      </c>
      <c r="F134" s="216" t="s">
        <v>164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P135</f>
        <v>0</v>
      </c>
      <c r="Q134" s="210"/>
      <c r="R134" s="211">
        <f>R135</f>
        <v>0</v>
      </c>
      <c r="S134" s="210"/>
      <c r="T134" s="212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135</v>
      </c>
      <c r="AT134" s="214" t="s">
        <v>76</v>
      </c>
      <c r="AU134" s="214" t="s">
        <v>85</v>
      </c>
      <c r="AY134" s="213" t="s">
        <v>136</v>
      </c>
      <c r="BK134" s="215">
        <f>BK135</f>
        <v>0</v>
      </c>
    </row>
    <row r="135" s="2" customFormat="1" ht="16.5" customHeight="1">
      <c r="A135" s="37"/>
      <c r="B135" s="38"/>
      <c r="C135" s="218" t="s">
        <v>152</v>
      </c>
      <c r="D135" s="218" t="s">
        <v>139</v>
      </c>
      <c r="E135" s="219" t="s">
        <v>165</v>
      </c>
      <c r="F135" s="220" t="s">
        <v>164</v>
      </c>
      <c r="G135" s="221" t="s">
        <v>142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42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143</v>
      </c>
      <c r="AT135" s="230" t="s">
        <v>139</v>
      </c>
      <c r="AU135" s="230" t="s">
        <v>87</v>
      </c>
      <c r="AY135" s="16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85</v>
      </c>
      <c r="BK135" s="231">
        <f>ROUND(I135*H135,2)</f>
        <v>0</v>
      </c>
      <c r="BL135" s="16" t="s">
        <v>143</v>
      </c>
      <c r="BM135" s="230" t="s">
        <v>166</v>
      </c>
    </row>
    <row r="136" s="12" customFormat="1" ht="22.8" customHeight="1">
      <c r="A136" s="12"/>
      <c r="B136" s="202"/>
      <c r="C136" s="203"/>
      <c r="D136" s="204" t="s">
        <v>76</v>
      </c>
      <c r="E136" s="216" t="s">
        <v>167</v>
      </c>
      <c r="F136" s="216" t="s">
        <v>168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135</v>
      </c>
      <c r="AT136" s="214" t="s">
        <v>76</v>
      </c>
      <c r="AU136" s="214" t="s">
        <v>85</v>
      </c>
      <c r="AY136" s="213" t="s">
        <v>136</v>
      </c>
      <c r="BK136" s="215">
        <f>BK137</f>
        <v>0</v>
      </c>
    </row>
    <row r="137" s="2" customFormat="1" ht="16.5" customHeight="1">
      <c r="A137" s="37"/>
      <c r="B137" s="38"/>
      <c r="C137" s="218" t="s">
        <v>169</v>
      </c>
      <c r="D137" s="218" t="s">
        <v>139</v>
      </c>
      <c r="E137" s="219" t="s">
        <v>170</v>
      </c>
      <c r="F137" s="220" t="s">
        <v>168</v>
      </c>
      <c r="G137" s="221" t="s">
        <v>142</v>
      </c>
      <c r="H137" s="222">
        <v>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42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143</v>
      </c>
      <c r="AT137" s="230" t="s">
        <v>139</v>
      </c>
      <c r="AU137" s="230" t="s">
        <v>87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85</v>
      </c>
      <c r="BK137" s="231">
        <f>ROUND(I137*H137,2)</f>
        <v>0</v>
      </c>
      <c r="BL137" s="16" t="s">
        <v>143</v>
      </c>
      <c r="BM137" s="230" t="s">
        <v>171</v>
      </c>
    </row>
    <row r="138" s="12" customFormat="1" ht="22.8" customHeight="1">
      <c r="A138" s="12"/>
      <c r="B138" s="202"/>
      <c r="C138" s="203"/>
      <c r="D138" s="204" t="s">
        <v>76</v>
      </c>
      <c r="E138" s="216" t="s">
        <v>172</v>
      </c>
      <c r="F138" s="216" t="s">
        <v>173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P139</f>
        <v>0</v>
      </c>
      <c r="Q138" s="210"/>
      <c r="R138" s="211">
        <f>R139</f>
        <v>0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135</v>
      </c>
      <c r="AT138" s="214" t="s">
        <v>76</v>
      </c>
      <c r="AU138" s="214" t="s">
        <v>85</v>
      </c>
      <c r="AY138" s="213" t="s">
        <v>136</v>
      </c>
      <c r="BK138" s="215">
        <f>BK139</f>
        <v>0</v>
      </c>
    </row>
    <row r="139" s="2" customFormat="1" ht="16.5" customHeight="1">
      <c r="A139" s="37"/>
      <c r="B139" s="38"/>
      <c r="C139" s="218" t="s">
        <v>155</v>
      </c>
      <c r="D139" s="218" t="s">
        <v>139</v>
      </c>
      <c r="E139" s="219" t="s">
        <v>174</v>
      </c>
      <c r="F139" s="220" t="s">
        <v>173</v>
      </c>
      <c r="G139" s="221" t="s">
        <v>142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42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143</v>
      </c>
      <c r="AT139" s="230" t="s">
        <v>139</v>
      </c>
      <c r="AU139" s="230" t="s">
        <v>87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85</v>
      </c>
      <c r="BK139" s="231">
        <f>ROUND(I139*H139,2)</f>
        <v>0</v>
      </c>
      <c r="BL139" s="16" t="s">
        <v>143</v>
      </c>
      <c r="BM139" s="230" t="s">
        <v>175</v>
      </c>
    </row>
    <row r="140" s="12" customFormat="1" ht="22.8" customHeight="1">
      <c r="A140" s="12"/>
      <c r="B140" s="202"/>
      <c r="C140" s="203"/>
      <c r="D140" s="204" t="s">
        <v>76</v>
      </c>
      <c r="E140" s="216" t="s">
        <v>176</v>
      </c>
      <c r="F140" s="216" t="s">
        <v>177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P141</f>
        <v>0</v>
      </c>
      <c r="Q140" s="210"/>
      <c r="R140" s="211">
        <f>R141</f>
        <v>0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135</v>
      </c>
      <c r="AT140" s="214" t="s">
        <v>76</v>
      </c>
      <c r="AU140" s="214" t="s">
        <v>85</v>
      </c>
      <c r="AY140" s="213" t="s">
        <v>136</v>
      </c>
      <c r="BK140" s="215">
        <f>BK141</f>
        <v>0</v>
      </c>
    </row>
    <row r="141" s="2" customFormat="1" ht="16.5" customHeight="1">
      <c r="A141" s="37"/>
      <c r="B141" s="38"/>
      <c r="C141" s="218" t="s">
        <v>178</v>
      </c>
      <c r="D141" s="218" t="s">
        <v>139</v>
      </c>
      <c r="E141" s="219" t="s">
        <v>179</v>
      </c>
      <c r="F141" s="220" t="s">
        <v>177</v>
      </c>
      <c r="G141" s="221" t="s">
        <v>142</v>
      </c>
      <c r="H141" s="222">
        <v>1</v>
      </c>
      <c r="I141" s="223"/>
      <c r="J141" s="224">
        <f>ROUND(I141*H141,2)</f>
        <v>0</v>
      </c>
      <c r="K141" s="225"/>
      <c r="L141" s="43"/>
      <c r="M141" s="232" t="s">
        <v>1</v>
      </c>
      <c r="N141" s="233" t="s">
        <v>42</v>
      </c>
      <c r="O141" s="234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143</v>
      </c>
      <c r="AT141" s="230" t="s">
        <v>139</v>
      </c>
      <c r="AU141" s="230" t="s">
        <v>87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85</v>
      </c>
      <c r="BK141" s="231">
        <f>ROUND(I141*H141,2)</f>
        <v>0</v>
      </c>
      <c r="BL141" s="16" t="s">
        <v>143</v>
      </c>
      <c r="BM141" s="230" t="s">
        <v>180</v>
      </c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4WXHvK85tviwvxz+byq8uwoXZy8BxxPycxT0HIk0tzUeNJETh7H8/CmHo7XKwCzS8wXIkR5HObIVqiUe4Upe8Q==" hashValue="RczwbcxXtwCEDpX+yoNY6eZzpl9M+z+AB0M3bP3UsqgJCVKp0hP6Y5kKYGLPD2az6IwlFsGM+9bks5rt2FsuVw==" algorithmName="SHA-512" password="B680"/>
  <autoFilter ref="C122:K14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Regenerace sídliště Výšinka, Turnov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181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ROUND((SUM(BE126:BE269)),  2)</f>
        <v>0</v>
      </c>
      <c r="G33" s="37"/>
      <c r="H33" s="37"/>
      <c r="I33" s="154">
        <v>0.20999999999999999</v>
      </c>
      <c r="J33" s="153">
        <f>ROUND(((SUM(BE126:BE269))*I33),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ROUND((SUM(BF126:BF269)),  2)</f>
        <v>0</v>
      </c>
      <c r="G34" s="37"/>
      <c r="H34" s="37"/>
      <c r="I34" s="154">
        <v>0.12</v>
      </c>
      <c r="J34" s="153">
        <f>ROUND(((SUM(BF126:BF269))*I34),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ROUND((SUM(BG126:BG269)),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ROUND((SUM(BH126:BH269)),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ROUND((SUM(BI126:BI269)),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Regenerace sídliště Výšinka, Turnov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101 - Komunikace a zpevněné plochy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Turnov</v>
      </c>
      <c r="G91" s="39"/>
      <c r="H91" s="39"/>
      <c r="I91" s="31" t="s">
        <v>31</v>
      </c>
      <c r="J91" s="35" t="str">
        <f>E21</f>
        <v>GREGOR projekt - invest,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182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183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184</v>
      </c>
      <c r="E99" s="187"/>
      <c r="F99" s="187"/>
      <c r="G99" s="187"/>
      <c r="H99" s="187"/>
      <c r="I99" s="187"/>
      <c r="J99" s="188">
        <f>J162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185</v>
      </c>
      <c r="E100" s="187"/>
      <c r="F100" s="187"/>
      <c r="G100" s="187"/>
      <c r="H100" s="187"/>
      <c r="I100" s="187"/>
      <c r="J100" s="188">
        <f>J172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186</v>
      </c>
      <c r="E101" s="187"/>
      <c r="F101" s="187"/>
      <c r="G101" s="187"/>
      <c r="H101" s="187"/>
      <c r="I101" s="187"/>
      <c r="J101" s="188">
        <f>J197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187</v>
      </c>
      <c r="E102" s="187"/>
      <c r="F102" s="187"/>
      <c r="G102" s="187"/>
      <c r="H102" s="187"/>
      <c r="I102" s="187"/>
      <c r="J102" s="188">
        <f>J226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188</v>
      </c>
      <c r="E103" s="187"/>
      <c r="F103" s="187"/>
      <c r="G103" s="187"/>
      <c r="H103" s="187"/>
      <c r="I103" s="187"/>
      <c r="J103" s="188">
        <f>J254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189</v>
      </c>
      <c r="E104" s="187"/>
      <c r="F104" s="187"/>
      <c r="G104" s="187"/>
      <c r="H104" s="187"/>
      <c r="I104" s="187"/>
      <c r="J104" s="188">
        <f>J262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8"/>
      <c r="C105" s="179"/>
      <c r="D105" s="180" t="s">
        <v>190</v>
      </c>
      <c r="E105" s="181"/>
      <c r="F105" s="181"/>
      <c r="G105" s="181"/>
      <c r="H105" s="181"/>
      <c r="I105" s="181"/>
      <c r="J105" s="182">
        <f>J264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4"/>
      <c r="C106" s="185"/>
      <c r="D106" s="186" t="s">
        <v>191</v>
      </c>
      <c r="E106" s="187"/>
      <c r="F106" s="187"/>
      <c r="G106" s="187"/>
      <c r="H106" s="187"/>
      <c r="I106" s="187"/>
      <c r="J106" s="188">
        <f>J265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Regenerace sídliště Výšinka, Turnov - I.etapa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 101 - Komunikace a zpevněné plochy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8" t="str">
        <f>IF(J12="","",J12)</f>
        <v>14. 3. 2025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24</v>
      </c>
      <c r="D122" s="39"/>
      <c r="E122" s="39"/>
      <c r="F122" s="26" t="str">
        <f>E15</f>
        <v>Město Turnov</v>
      </c>
      <c r="G122" s="39"/>
      <c r="H122" s="39"/>
      <c r="I122" s="31" t="s">
        <v>31</v>
      </c>
      <c r="J122" s="35" t="str">
        <f>E21</f>
        <v>GREGOR projekt - invest,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9"/>
      <c r="E123" s="39"/>
      <c r="F123" s="26" t="str">
        <f>IF(E18="","",E18)</f>
        <v>Vyplň údaj</v>
      </c>
      <c r="G123" s="39"/>
      <c r="H123" s="39"/>
      <c r="I123" s="31" t="s">
        <v>35</v>
      </c>
      <c r="J123" s="35" t="str">
        <f>E24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122</v>
      </c>
      <c r="D125" s="193" t="s">
        <v>62</v>
      </c>
      <c r="E125" s="193" t="s">
        <v>58</v>
      </c>
      <c r="F125" s="193" t="s">
        <v>59</v>
      </c>
      <c r="G125" s="193" t="s">
        <v>123</v>
      </c>
      <c r="H125" s="193" t="s">
        <v>124</v>
      </c>
      <c r="I125" s="193" t="s">
        <v>125</v>
      </c>
      <c r="J125" s="194" t="s">
        <v>111</v>
      </c>
      <c r="K125" s="195" t="s">
        <v>126</v>
      </c>
      <c r="L125" s="196"/>
      <c r="M125" s="99" t="s">
        <v>1</v>
      </c>
      <c r="N125" s="100" t="s">
        <v>41</v>
      </c>
      <c r="O125" s="100" t="s">
        <v>127</v>
      </c>
      <c r="P125" s="100" t="s">
        <v>128</v>
      </c>
      <c r="Q125" s="100" t="s">
        <v>129</v>
      </c>
      <c r="R125" s="100" t="s">
        <v>130</v>
      </c>
      <c r="S125" s="100" t="s">
        <v>131</v>
      </c>
      <c r="T125" s="101" t="s">
        <v>132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133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P127+P264</f>
        <v>0</v>
      </c>
      <c r="Q126" s="103"/>
      <c r="R126" s="199">
        <f>R127+R264</f>
        <v>0</v>
      </c>
      <c r="S126" s="103"/>
      <c r="T126" s="200">
        <f>T127+T264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76</v>
      </c>
      <c r="AU126" s="16" t="s">
        <v>113</v>
      </c>
      <c r="BK126" s="201">
        <f>BK127+BK264</f>
        <v>0</v>
      </c>
    </row>
    <row r="127" s="12" customFormat="1" ht="25.92" customHeight="1">
      <c r="A127" s="12"/>
      <c r="B127" s="202"/>
      <c r="C127" s="203"/>
      <c r="D127" s="204" t="s">
        <v>76</v>
      </c>
      <c r="E127" s="205" t="s">
        <v>192</v>
      </c>
      <c r="F127" s="205" t="s">
        <v>193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P128+P162+P172+P197+P226+P254+P262</f>
        <v>0</v>
      </c>
      <c r="Q127" s="210"/>
      <c r="R127" s="211">
        <f>R128+R162+R172+R197+R226+R254+R262</f>
        <v>0</v>
      </c>
      <c r="S127" s="210"/>
      <c r="T127" s="212">
        <f>T128+T162+T172+T197+T226+T254+T262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85</v>
      </c>
      <c r="AT127" s="214" t="s">
        <v>76</v>
      </c>
      <c r="AU127" s="214" t="s">
        <v>77</v>
      </c>
      <c r="AY127" s="213" t="s">
        <v>136</v>
      </c>
      <c r="BK127" s="215">
        <f>BK128+BK162+BK172+BK197+BK226+BK254+BK262</f>
        <v>0</v>
      </c>
    </row>
    <row r="128" s="12" customFormat="1" ht="22.8" customHeight="1">
      <c r="A128" s="12"/>
      <c r="B128" s="202"/>
      <c r="C128" s="203"/>
      <c r="D128" s="204" t="s">
        <v>76</v>
      </c>
      <c r="E128" s="216" t="s">
        <v>85</v>
      </c>
      <c r="F128" s="216" t="s">
        <v>194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SUM(P129:P161)</f>
        <v>0</v>
      </c>
      <c r="Q128" s="210"/>
      <c r="R128" s="211">
        <f>SUM(R129:R161)</f>
        <v>0</v>
      </c>
      <c r="S128" s="210"/>
      <c r="T128" s="212">
        <f>SUM(T129:T161)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85</v>
      </c>
      <c r="AY128" s="213" t="s">
        <v>136</v>
      </c>
      <c r="BK128" s="215">
        <f>SUM(BK129:BK161)</f>
        <v>0</v>
      </c>
    </row>
    <row r="129" s="2" customFormat="1" ht="24.15" customHeight="1">
      <c r="A129" s="37"/>
      <c r="B129" s="38"/>
      <c r="C129" s="218" t="s">
        <v>85</v>
      </c>
      <c r="D129" s="218" t="s">
        <v>139</v>
      </c>
      <c r="E129" s="219" t="s">
        <v>195</v>
      </c>
      <c r="F129" s="220" t="s">
        <v>196</v>
      </c>
      <c r="G129" s="221" t="s">
        <v>197</v>
      </c>
      <c r="H129" s="222">
        <v>25.690000000000001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42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143</v>
      </c>
      <c r="AT129" s="230" t="s">
        <v>139</v>
      </c>
      <c r="AU129" s="230" t="s">
        <v>87</v>
      </c>
      <c r="AY129" s="16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85</v>
      </c>
      <c r="BK129" s="231">
        <f>ROUND(I129*H129,2)</f>
        <v>0</v>
      </c>
      <c r="BL129" s="16" t="s">
        <v>143</v>
      </c>
      <c r="BM129" s="230" t="s">
        <v>87</v>
      </c>
    </row>
    <row r="130" s="2" customFormat="1" ht="33" customHeight="1">
      <c r="A130" s="37"/>
      <c r="B130" s="38"/>
      <c r="C130" s="218" t="s">
        <v>87</v>
      </c>
      <c r="D130" s="218" t="s">
        <v>139</v>
      </c>
      <c r="E130" s="219" t="s">
        <v>198</v>
      </c>
      <c r="F130" s="220" t="s">
        <v>199</v>
      </c>
      <c r="G130" s="221" t="s">
        <v>197</v>
      </c>
      <c r="H130" s="222">
        <v>486.17000000000002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42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143</v>
      </c>
      <c r="AT130" s="230" t="s">
        <v>139</v>
      </c>
      <c r="AU130" s="230" t="s">
        <v>87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85</v>
      </c>
      <c r="BK130" s="231">
        <f>ROUND(I130*H130,2)</f>
        <v>0</v>
      </c>
      <c r="BL130" s="16" t="s">
        <v>143</v>
      </c>
      <c r="BM130" s="230" t="s">
        <v>143</v>
      </c>
    </row>
    <row r="131" s="2" customFormat="1" ht="24.15" customHeight="1">
      <c r="A131" s="37"/>
      <c r="B131" s="38"/>
      <c r="C131" s="218" t="s">
        <v>146</v>
      </c>
      <c r="D131" s="218" t="s">
        <v>139</v>
      </c>
      <c r="E131" s="219" t="s">
        <v>200</v>
      </c>
      <c r="F131" s="220" t="s">
        <v>201</v>
      </c>
      <c r="G131" s="221" t="s">
        <v>197</v>
      </c>
      <c r="H131" s="222">
        <v>486.17000000000002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42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143</v>
      </c>
      <c r="AT131" s="230" t="s">
        <v>139</v>
      </c>
      <c r="AU131" s="230" t="s">
        <v>87</v>
      </c>
      <c r="AY131" s="16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85</v>
      </c>
      <c r="BK131" s="231">
        <f>ROUND(I131*H131,2)</f>
        <v>0</v>
      </c>
      <c r="BL131" s="16" t="s">
        <v>143</v>
      </c>
      <c r="BM131" s="230" t="s">
        <v>149</v>
      </c>
    </row>
    <row r="132" s="2" customFormat="1" ht="24.15" customHeight="1">
      <c r="A132" s="37"/>
      <c r="B132" s="38"/>
      <c r="C132" s="218" t="s">
        <v>143</v>
      </c>
      <c r="D132" s="218" t="s">
        <v>139</v>
      </c>
      <c r="E132" s="219" t="s">
        <v>202</v>
      </c>
      <c r="F132" s="220" t="s">
        <v>203</v>
      </c>
      <c r="G132" s="221" t="s">
        <v>197</v>
      </c>
      <c r="H132" s="222">
        <v>1453.01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42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143</v>
      </c>
      <c r="AT132" s="230" t="s">
        <v>139</v>
      </c>
      <c r="AU132" s="230" t="s">
        <v>87</v>
      </c>
      <c r="AY132" s="16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85</v>
      </c>
      <c r="BK132" s="231">
        <f>ROUND(I132*H132,2)</f>
        <v>0</v>
      </c>
      <c r="BL132" s="16" t="s">
        <v>143</v>
      </c>
      <c r="BM132" s="230" t="s">
        <v>152</v>
      </c>
    </row>
    <row r="133" s="2" customFormat="1" ht="24.15" customHeight="1">
      <c r="A133" s="37"/>
      <c r="B133" s="38"/>
      <c r="C133" s="218" t="s">
        <v>135</v>
      </c>
      <c r="D133" s="218" t="s">
        <v>139</v>
      </c>
      <c r="E133" s="219" t="s">
        <v>204</v>
      </c>
      <c r="F133" s="220" t="s">
        <v>205</v>
      </c>
      <c r="G133" s="221" t="s">
        <v>197</v>
      </c>
      <c r="H133" s="222">
        <v>742.63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42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143</v>
      </c>
      <c r="AT133" s="230" t="s">
        <v>139</v>
      </c>
      <c r="AU133" s="230" t="s">
        <v>87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85</v>
      </c>
      <c r="BK133" s="231">
        <f>ROUND(I133*H133,2)</f>
        <v>0</v>
      </c>
      <c r="BL133" s="16" t="s">
        <v>143</v>
      </c>
      <c r="BM133" s="230" t="s">
        <v>155</v>
      </c>
    </row>
    <row r="134" s="2" customFormat="1" ht="24.15" customHeight="1">
      <c r="A134" s="37"/>
      <c r="B134" s="38"/>
      <c r="C134" s="218" t="s">
        <v>149</v>
      </c>
      <c r="D134" s="218" t="s">
        <v>139</v>
      </c>
      <c r="E134" s="219" t="s">
        <v>206</v>
      </c>
      <c r="F134" s="220" t="s">
        <v>207</v>
      </c>
      <c r="G134" s="221" t="s">
        <v>197</v>
      </c>
      <c r="H134" s="222">
        <v>135.91999999999999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42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143</v>
      </c>
      <c r="AT134" s="230" t="s">
        <v>139</v>
      </c>
      <c r="AU134" s="230" t="s">
        <v>87</v>
      </c>
      <c r="AY134" s="16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85</v>
      </c>
      <c r="BK134" s="231">
        <f>ROUND(I134*H134,2)</f>
        <v>0</v>
      </c>
      <c r="BL134" s="16" t="s">
        <v>143</v>
      </c>
      <c r="BM134" s="230" t="s">
        <v>8</v>
      </c>
    </row>
    <row r="135" s="2" customFormat="1" ht="24.15" customHeight="1">
      <c r="A135" s="37"/>
      <c r="B135" s="38"/>
      <c r="C135" s="218" t="s">
        <v>160</v>
      </c>
      <c r="D135" s="218" t="s">
        <v>139</v>
      </c>
      <c r="E135" s="219" t="s">
        <v>208</v>
      </c>
      <c r="F135" s="220" t="s">
        <v>209</v>
      </c>
      <c r="G135" s="221" t="s">
        <v>197</v>
      </c>
      <c r="H135" s="222">
        <v>9.5999999999999996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42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143</v>
      </c>
      <c r="AT135" s="230" t="s">
        <v>139</v>
      </c>
      <c r="AU135" s="230" t="s">
        <v>87</v>
      </c>
      <c r="AY135" s="16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85</v>
      </c>
      <c r="BK135" s="231">
        <f>ROUND(I135*H135,2)</f>
        <v>0</v>
      </c>
      <c r="BL135" s="16" t="s">
        <v>143</v>
      </c>
      <c r="BM135" s="230" t="s">
        <v>162</v>
      </c>
    </row>
    <row r="136" s="2" customFormat="1" ht="24.15" customHeight="1">
      <c r="A136" s="37"/>
      <c r="B136" s="38"/>
      <c r="C136" s="218" t="s">
        <v>152</v>
      </c>
      <c r="D136" s="218" t="s">
        <v>139</v>
      </c>
      <c r="E136" s="219" t="s">
        <v>210</v>
      </c>
      <c r="F136" s="220" t="s">
        <v>211</v>
      </c>
      <c r="G136" s="221" t="s">
        <v>197</v>
      </c>
      <c r="H136" s="222">
        <v>78.689999999999998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42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143</v>
      </c>
      <c r="AT136" s="230" t="s">
        <v>139</v>
      </c>
      <c r="AU136" s="230" t="s">
        <v>87</v>
      </c>
      <c r="AY136" s="16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85</v>
      </c>
      <c r="BK136" s="231">
        <f>ROUND(I136*H136,2)</f>
        <v>0</v>
      </c>
      <c r="BL136" s="16" t="s">
        <v>143</v>
      </c>
      <c r="BM136" s="230" t="s">
        <v>166</v>
      </c>
    </row>
    <row r="137" s="2" customFormat="1" ht="16.5" customHeight="1">
      <c r="A137" s="37"/>
      <c r="B137" s="38"/>
      <c r="C137" s="218" t="s">
        <v>169</v>
      </c>
      <c r="D137" s="218" t="s">
        <v>139</v>
      </c>
      <c r="E137" s="219" t="s">
        <v>212</v>
      </c>
      <c r="F137" s="220" t="s">
        <v>213</v>
      </c>
      <c r="G137" s="221" t="s">
        <v>214</v>
      </c>
      <c r="H137" s="222">
        <v>11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42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143</v>
      </c>
      <c r="AT137" s="230" t="s">
        <v>139</v>
      </c>
      <c r="AU137" s="230" t="s">
        <v>87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85</v>
      </c>
      <c r="BK137" s="231">
        <f>ROUND(I137*H137,2)</f>
        <v>0</v>
      </c>
      <c r="BL137" s="16" t="s">
        <v>143</v>
      </c>
      <c r="BM137" s="230" t="s">
        <v>171</v>
      </c>
    </row>
    <row r="138" s="2" customFormat="1" ht="16.5" customHeight="1">
      <c r="A138" s="37"/>
      <c r="B138" s="38"/>
      <c r="C138" s="218" t="s">
        <v>155</v>
      </c>
      <c r="D138" s="218" t="s">
        <v>139</v>
      </c>
      <c r="E138" s="219" t="s">
        <v>215</v>
      </c>
      <c r="F138" s="220" t="s">
        <v>216</v>
      </c>
      <c r="G138" s="221" t="s">
        <v>214</v>
      </c>
      <c r="H138" s="222">
        <v>347.97000000000003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42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143</v>
      </c>
      <c r="AT138" s="230" t="s">
        <v>139</v>
      </c>
      <c r="AU138" s="230" t="s">
        <v>87</v>
      </c>
      <c r="AY138" s="16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85</v>
      </c>
      <c r="BK138" s="231">
        <f>ROUND(I138*H138,2)</f>
        <v>0</v>
      </c>
      <c r="BL138" s="16" t="s">
        <v>143</v>
      </c>
      <c r="BM138" s="230" t="s">
        <v>175</v>
      </c>
    </row>
    <row r="139" s="2" customFormat="1" ht="24.15" customHeight="1">
      <c r="A139" s="37"/>
      <c r="B139" s="38"/>
      <c r="C139" s="218" t="s">
        <v>178</v>
      </c>
      <c r="D139" s="218" t="s">
        <v>139</v>
      </c>
      <c r="E139" s="219" t="s">
        <v>217</v>
      </c>
      <c r="F139" s="220" t="s">
        <v>218</v>
      </c>
      <c r="G139" s="221" t="s">
        <v>197</v>
      </c>
      <c r="H139" s="222">
        <v>435.25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42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143</v>
      </c>
      <c r="AT139" s="230" t="s">
        <v>139</v>
      </c>
      <c r="AU139" s="230" t="s">
        <v>87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85</v>
      </c>
      <c r="BK139" s="231">
        <f>ROUND(I139*H139,2)</f>
        <v>0</v>
      </c>
      <c r="BL139" s="16" t="s">
        <v>143</v>
      </c>
      <c r="BM139" s="230" t="s">
        <v>180</v>
      </c>
    </row>
    <row r="140" s="2" customFormat="1" ht="37.8" customHeight="1">
      <c r="A140" s="37"/>
      <c r="B140" s="38"/>
      <c r="C140" s="218" t="s">
        <v>8</v>
      </c>
      <c r="D140" s="218" t="s">
        <v>139</v>
      </c>
      <c r="E140" s="219" t="s">
        <v>219</v>
      </c>
      <c r="F140" s="220" t="s">
        <v>220</v>
      </c>
      <c r="G140" s="221" t="s">
        <v>221</v>
      </c>
      <c r="H140" s="222">
        <v>425.63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42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143</v>
      </c>
      <c r="AT140" s="230" t="s">
        <v>139</v>
      </c>
      <c r="AU140" s="230" t="s">
        <v>87</v>
      </c>
      <c r="AY140" s="16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85</v>
      </c>
      <c r="BK140" s="231">
        <f>ROUND(I140*H140,2)</f>
        <v>0</v>
      </c>
      <c r="BL140" s="16" t="s">
        <v>143</v>
      </c>
      <c r="BM140" s="230" t="s">
        <v>222</v>
      </c>
    </row>
    <row r="141" s="2" customFormat="1" ht="33" customHeight="1">
      <c r="A141" s="37"/>
      <c r="B141" s="38"/>
      <c r="C141" s="218" t="s">
        <v>223</v>
      </c>
      <c r="D141" s="218" t="s">
        <v>139</v>
      </c>
      <c r="E141" s="219" t="s">
        <v>224</v>
      </c>
      <c r="F141" s="220" t="s">
        <v>225</v>
      </c>
      <c r="G141" s="221" t="s">
        <v>221</v>
      </c>
      <c r="H141" s="222">
        <v>99.629999999999995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42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143</v>
      </c>
      <c r="AT141" s="230" t="s">
        <v>139</v>
      </c>
      <c r="AU141" s="230" t="s">
        <v>87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85</v>
      </c>
      <c r="BK141" s="231">
        <f>ROUND(I141*H141,2)</f>
        <v>0</v>
      </c>
      <c r="BL141" s="16" t="s">
        <v>143</v>
      </c>
      <c r="BM141" s="230" t="s">
        <v>226</v>
      </c>
    </row>
    <row r="142" s="2" customFormat="1" ht="33" customHeight="1">
      <c r="A142" s="37"/>
      <c r="B142" s="38"/>
      <c r="C142" s="218" t="s">
        <v>162</v>
      </c>
      <c r="D142" s="218" t="s">
        <v>139</v>
      </c>
      <c r="E142" s="219" t="s">
        <v>227</v>
      </c>
      <c r="F142" s="220" t="s">
        <v>228</v>
      </c>
      <c r="G142" s="221" t="s">
        <v>221</v>
      </c>
      <c r="H142" s="222">
        <v>135.09999999999999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42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143</v>
      </c>
      <c r="AT142" s="230" t="s">
        <v>139</v>
      </c>
      <c r="AU142" s="230" t="s">
        <v>87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85</v>
      </c>
      <c r="BK142" s="231">
        <f>ROUND(I142*H142,2)</f>
        <v>0</v>
      </c>
      <c r="BL142" s="16" t="s">
        <v>143</v>
      </c>
      <c r="BM142" s="230" t="s">
        <v>229</v>
      </c>
    </row>
    <row r="143" s="2" customFormat="1" ht="33" customHeight="1">
      <c r="A143" s="37"/>
      <c r="B143" s="38"/>
      <c r="C143" s="218" t="s">
        <v>230</v>
      </c>
      <c r="D143" s="218" t="s">
        <v>139</v>
      </c>
      <c r="E143" s="219" t="s">
        <v>231</v>
      </c>
      <c r="F143" s="220" t="s">
        <v>232</v>
      </c>
      <c r="G143" s="221" t="s">
        <v>221</v>
      </c>
      <c r="H143" s="222">
        <v>296.66000000000003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42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143</v>
      </c>
      <c r="AT143" s="230" t="s">
        <v>139</v>
      </c>
      <c r="AU143" s="230" t="s">
        <v>87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85</v>
      </c>
      <c r="BK143" s="231">
        <f>ROUND(I143*H143,2)</f>
        <v>0</v>
      </c>
      <c r="BL143" s="16" t="s">
        <v>143</v>
      </c>
      <c r="BM143" s="230" t="s">
        <v>233</v>
      </c>
    </row>
    <row r="144" s="2" customFormat="1" ht="21.75" customHeight="1">
      <c r="A144" s="37"/>
      <c r="B144" s="38"/>
      <c r="C144" s="218" t="s">
        <v>166</v>
      </c>
      <c r="D144" s="218" t="s">
        <v>139</v>
      </c>
      <c r="E144" s="219" t="s">
        <v>234</v>
      </c>
      <c r="F144" s="220" t="s">
        <v>235</v>
      </c>
      <c r="G144" s="221" t="s">
        <v>197</v>
      </c>
      <c r="H144" s="222">
        <v>346.18000000000001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42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143</v>
      </c>
      <c r="AT144" s="230" t="s">
        <v>139</v>
      </c>
      <c r="AU144" s="230" t="s">
        <v>87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85</v>
      </c>
      <c r="BK144" s="231">
        <f>ROUND(I144*H144,2)</f>
        <v>0</v>
      </c>
      <c r="BL144" s="16" t="s">
        <v>143</v>
      </c>
      <c r="BM144" s="230" t="s">
        <v>236</v>
      </c>
    </row>
    <row r="145" s="2" customFormat="1" ht="24.15" customHeight="1">
      <c r="A145" s="37"/>
      <c r="B145" s="38"/>
      <c r="C145" s="218" t="s">
        <v>237</v>
      </c>
      <c r="D145" s="218" t="s">
        <v>139</v>
      </c>
      <c r="E145" s="219" t="s">
        <v>238</v>
      </c>
      <c r="F145" s="220" t="s">
        <v>239</v>
      </c>
      <c r="G145" s="221" t="s">
        <v>197</v>
      </c>
      <c r="H145" s="222">
        <v>346.18000000000001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42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143</v>
      </c>
      <c r="AT145" s="230" t="s">
        <v>139</v>
      </c>
      <c r="AU145" s="230" t="s">
        <v>87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85</v>
      </c>
      <c r="BK145" s="231">
        <f>ROUND(I145*H145,2)</f>
        <v>0</v>
      </c>
      <c r="BL145" s="16" t="s">
        <v>143</v>
      </c>
      <c r="BM145" s="230" t="s">
        <v>240</v>
      </c>
    </row>
    <row r="146" s="2" customFormat="1" ht="37.8" customHeight="1">
      <c r="A146" s="37"/>
      <c r="B146" s="38"/>
      <c r="C146" s="218" t="s">
        <v>171</v>
      </c>
      <c r="D146" s="218" t="s">
        <v>139</v>
      </c>
      <c r="E146" s="219" t="s">
        <v>241</v>
      </c>
      <c r="F146" s="220" t="s">
        <v>242</v>
      </c>
      <c r="G146" s="221" t="s">
        <v>221</v>
      </c>
      <c r="H146" s="222">
        <v>1135.6700000000001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42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143</v>
      </c>
      <c r="AT146" s="230" t="s">
        <v>139</v>
      </c>
      <c r="AU146" s="230" t="s">
        <v>87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85</v>
      </c>
      <c r="BK146" s="231">
        <f>ROUND(I146*H146,2)</f>
        <v>0</v>
      </c>
      <c r="BL146" s="16" t="s">
        <v>143</v>
      </c>
      <c r="BM146" s="230" t="s">
        <v>243</v>
      </c>
    </row>
    <row r="147" s="2" customFormat="1" ht="37.8" customHeight="1">
      <c r="A147" s="37"/>
      <c r="B147" s="38"/>
      <c r="C147" s="218" t="s">
        <v>244</v>
      </c>
      <c r="D147" s="218" t="s">
        <v>139</v>
      </c>
      <c r="E147" s="219" t="s">
        <v>245</v>
      </c>
      <c r="F147" s="220" t="s">
        <v>246</v>
      </c>
      <c r="G147" s="221" t="s">
        <v>221</v>
      </c>
      <c r="H147" s="222">
        <v>778.37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42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143</v>
      </c>
      <c r="AT147" s="230" t="s">
        <v>139</v>
      </c>
      <c r="AU147" s="230" t="s">
        <v>87</v>
      </c>
      <c r="AY147" s="16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85</v>
      </c>
      <c r="BK147" s="231">
        <f>ROUND(I147*H147,2)</f>
        <v>0</v>
      </c>
      <c r="BL147" s="16" t="s">
        <v>143</v>
      </c>
      <c r="BM147" s="230" t="s">
        <v>247</v>
      </c>
    </row>
    <row r="148" s="2" customFormat="1" ht="37.8" customHeight="1">
      <c r="A148" s="37"/>
      <c r="B148" s="38"/>
      <c r="C148" s="218" t="s">
        <v>175</v>
      </c>
      <c r="D148" s="218" t="s">
        <v>139</v>
      </c>
      <c r="E148" s="219" t="s">
        <v>248</v>
      </c>
      <c r="F148" s="220" t="s">
        <v>249</v>
      </c>
      <c r="G148" s="221" t="s">
        <v>221</v>
      </c>
      <c r="H148" s="222">
        <v>3891.8499999999999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42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143</v>
      </c>
      <c r="AT148" s="230" t="s">
        <v>139</v>
      </c>
      <c r="AU148" s="230" t="s">
        <v>87</v>
      </c>
      <c r="AY148" s="16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85</v>
      </c>
      <c r="BK148" s="231">
        <f>ROUND(I148*H148,2)</f>
        <v>0</v>
      </c>
      <c r="BL148" s="16" t="s">
        <v>143</v>
      </c>
      <c r="BM148" s="230" t="s">
        <v>250</v>
      </c>
    </row>
    <row r="149" s="2" customFormat="1" ht="24.15" customHeight="1">
      <c r="A149" s="37"/>
      <c r="B149" s="38"/>
      <c r="C149" s="218" t="s">
        <v>7</v>
      </c>
      <c r="D149" s="218" t="s">
        <v>139</v>
      </c>
      <c r="E149" s="219" t="s">
        <v>251</v>
      </c>
      <c r="F149" s="220" t="s">
        <v>252</v>
      </c>
      <c r="G149" s="221" t="s">
        <v>221</v>
      </c>
      <c r="H149" s="222">
        <v>957.01999999999998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42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143</v>
      </c>
      <c r="AT149" s="230" t="s">
        <v>139</v>
      </c>
      <c r="AU149" s="230" t="s">
        <v>87</v>
      </c>
      <c r="AY149" s="16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85</v>
      </c>
      <c r="BK149" s="231">
        <f>ROUND(I149*H149,2)</f>
        <v>0</v>
      </c>
      <c r="BL149" s="16" t="s">
        <v>143</v>
      </c>
      <c r="BM149" s="230" t="s">
        <v>253</v>
      </c>
    </row>
    <row r="150" s="2" customFormat="1" ht="33" customHeight="1">
      <c r="A150" s="37"/>
      <c r="B150" s="38"/>
      <c r="C150" s="218" t="s">
        <v>180</v>
      </c>
      <c r="D150" s="218" t="s">
        <v>139</v>
      </c>
      <c r="E150" s="219" t="s">
        <v>254</v>
      </c>
      <c r="F150" s="220" t="s">
        <v>255</v>
      </c>
      <c r="G150" s="221" t="s">
        <v>256</v>
      </c>
      <c r="H150" s="222">
        <v>1401.0699999999999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42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143</v>
      </c>
      <c r="AT150" s="230" t="s">
        <v>139</v>
      </c>
      <c r="AU150" s="230" t="s">
        <v>87</v>
      </c>
      <c r="AY150" s="16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85</v>
      </c>
      <c r="BK150" s="231">
        <f>ROUND(I150*H150,2)</f>
        <v>0</v>
      </c>
      <c r="BL150" s="16" t="s">
        <v>143</v>
      </c>
      <c r="BM150" s="230" t="s">
        <v>257</v>
      </c>
    </row>
    <row r="151" s="2" customFormat="1" ht="16.5" customHeight="1">
      <c r="A151" s="37"/>
      <c r="B151" s="38"/>
      <c r="C151" s="218" t="s">
        <v>258</v>
      </c>
      <c r="D151" s="218" t="s">
        <v>139</v>
      </c>
      <c r="E151" s="219" t="s">
        <v>259</v>
      </c>
      <c r="F151" s="220" t="s">
        <v>260</v>
      </c>
      <c r="G151" s="221" t="s">
        <v>221</v>
      </c>
      <c r="H151" s="222">
        <v>957.01999999999998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42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143</v>
      </c>
      <c r="AT151" s="230" t="s">
        <v>139</v>
      </c>
      <c r="AU151" s="230" t="s">
        <v>87</v>
      </c>
      <c r="AY151" s="16" t="s">
        <v>136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85</v>
      </c>
      <c r="BK151" s="231">
        <f>ROUND(I151*H151,2)</f>
        <v>0</v>
      </c>
      <c r="BL151" s="16" t="s">
        <v>143</v>
      </c>
      <c r="BM151" s="230" t="s">
        <v>261</v>
      </c>
    </row>
    <row r="152" s="2" customFormat="1" ht="24.15" customHeight="1">
      <c r="A152" s="37"/>
      <c r="B152" s="38"/>
      <c r="C152" s="218" t="s">
        <v>222</v>
      </c>
      <c r="D152" s="218" t="s">
        <v>139</v>
      </c>
      <c r="E152" s="219" t="s">
        <v>262</v>
      </c>
      <c r="F152" s="220" t="s">
        <v>263</v>
      </c>
      <c r="G152" s="221" t="s">
        <v>221</v>
      </c>
      <c r="H152" s="222">
        <v>178.65000000000001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42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143</v>
      </c>
      <c r="AT152" s="230" t="s">
        <v>139</v>
      </c>
      <c r="AU152" s="230" t="s">
        <v>87</v>
      </c>
      <c r="AY152" s="16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85</v>
      </c>
      <c r="BK152" s="231">
        <f>ROUND(I152*H152,2)</f>
        <v>0</v>
      </c>
      <c r="BL152" s="16" t="s">
        <v>143</v>
      </c>
      <c r="BM152" s="230" t="s">
        <v>264</v>
      </c>
    </row>
    <row r="153" s="2" customFormat="1" ht="24.15" customHeight="1">
      <c r="A153" s="37"/>
      <c r="B153" s="38"/>
      <c r="C153" s="218" t="s">
        <v>265</v>
      </c>
      <c r="D153" s="218" t="s">
        <v>139</v>
      </c>
      <c r="E153" s="219" t="s">
        <v>266</v>
      </c>
      <c r="F153" s="220" t="s">
        <v>267</v>
      </c>
      <c r="G153" s="221" t="s">
        <v>221</v>
      </c>
      <c r="H153" s="222">
        <v>308.27999999999997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42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143</v>
      </c>
      <c r="AT153" s="230" t="s">
        <v>139</v>
      </c>
      <c r="AU153" s="230" t="s">
        <v>87</v>
      </c>
      <c r="AY153" s="16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85</v>
      </c>
      <c r="BK153" s="231">
        <f>ROUND(I153*H153,2)</f>
        <v>0</v>
      </c>
      <c r="BL153" s="16" t="s">
        <v>143</v>
      </c>
      <c r="BM153" s="230" t="s">
        <v>268</v>
      </c>
    </row>
    <row r="154" s="2" customFormat="1" ht="16.5" customHeight="1">
      <c r="A154" s="37"/>
      <c r="B154" s="38"/>
      <c r="C154" s="237" t="s">
        <v>226</v>
      </c>
      <c r="D154" s="237" t="s">
        <v>269</v>
      </c>
      <c r="E154" s="238" t="s">
        <v>270</v>
      </c>
      <c r="F154" s="239" t="s">
        <v>271</v>
      </c>
      <c r="G154" s="240" t="s">
        <v>256</v>
      </c>
      <c r="H154" s="241">
        <v>616.55999999999995</v>
      </c>
      <c r="I154" s="242"/>
      <c r="J154" s="243">
        <f>ROUND(I154*H154,2)</f>
        <v>0</v>
      </c>
      <c r="K154" s="244"/>
      <c r="L154" s="245"/>
      <c r="M154" s="246" t="s">
        <v>1</v>
      </c>
      <c r="N154" s="247" t="s">
        <v>42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152</v>
      </c>
      <c r="AT154" s="230" t="s">
        <v>269</v>
      </c>
      <c r="AU154" s="230" t="s">
        <v>87</v>
      </c>
      <c r="AY154" s="16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85</v>
      </c>
      <c r="BK154" s="231">
        <f>ROUND(I154*H154,2)</f>
        <v>0</v>
      </c>
      <c r="BL154" s="16" t="s">
        <v>143</v>
      </c>
      <c r="BM154" s="230" t="s">
        <v>272</v>
      </c>
    </row>
    <row r="155" s="2" customFormat="1" ht="24.15" customHeight="1">
      <c r="A155" s="37"/>
      <c r="B155" s="38"/>
      <c r="C155" s="218" t="s">
        <v>273</v>
      </c>
      <c r="D155" s="218" t="s">
        <v>139</v>
      </c>
      <c r="E155" s="219" t="s">
        <v>274</v>
      </c>
      <c r="F155" s="220" t="s">
        <v>275</v>
      </c>
      <c r="G155" s="221" t="s">
        <v>197</v>
      </c>
      <c r="H155" s="222">
        <v>287.54000000000002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42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143</v>
      </c>
      <c r="AT155" s="230" t="s">
        <v>139</v>
      </c>
      <c r="AU155" s="230" t="s">
        <v>87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85</v>
      </c>
      <c r="BK155" s="231">
        <f>ROUND(I155*H155,2)</f>
        <v>0</v>
      </c>
      <c r="BL155" s="16" t="s">
        <v>143</v>
      </c>
      <c r="BM155" s="230" t="s">
        <v>276</v>
      </c>
    </row>
    <row r="156" s="2" customFormat="1" ht="24.15" customHeight="1">
      <c r="A156" s="37"/>
      <c r="B156" s="38"/>
      <c r="C156" s="218" t="s">
        <v>229</v>
      </c>
      <c r="D156" s="218" t="s">
        <v>139</v>
      </c>
      <c r="E156" s="219" t="s">
        <v>277</v>
      </c>
      <c r="F156" s="220" t="s">
        <v>278</v>
      </c>
      <c r="G156" s="221" t="s">
        <v>197</v>
      </c>
      <c r="H156" s="222">
        <v>1613.53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42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143</v>
      </c>
      <c r="AT156" s="230" t="s">
        <v>139</v>
      </c>
      <c r="AU156" s="230" t="s">
        <v>87</v>
      </c>
      <c r="AY156" s="16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85</v>
      </c>
      <c r="BK156" s="231">
        <f>ROUND(I156*H156,2)</f>
        <v>0</v>
      </c>
      <c r="BL156" s="16" t="s">
        <v>143</v>
      </c>
      <c r="BM156" s="230" t="s">
        <v>279</v>
      </c>
    </row>
    <row r="157" s="2" customFormat="1" ht="24.15" customHeight="1">
      <c r="A157" s="37"/>
      <c r="B157" s="38"/>
      <c r="C157" s="218" t="s">
        <v>280</v>
      </c>
      <c r="D157" s="218" t="s">
        <v>139</v>
      </c>
      <c r="E157" s="219" t="s">
        <v>281</v>
      </c>
      <c r="F157" s="220" t="s">
        <v>282</v>
      </c>
      <c r="G157" s="221" t="s">
        <v>197</v>
      </c>
      <c r="H157" s="222">
        <v>12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42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143</v>
      </c>
      <c r="AT157" s="230" t="s">
        <v>139</v>
      </c>
      <c r="AU157" s="230" t="s">
        <v>87</v>
      </c>
      <c r="AY157" s="16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85</v>
      </c>
      <c r="BK157" s="231">
        <f>ROUND(I157*H157,2)</f>
        <v>0</v>
      </c>
      <c r="BL157" s="16" t="s">
        <v>143</v>
      </c>
      <c r="BM157" s="230" t="s">
        <v>283</v>
      </c>
    </row>
    <row r="158" s="2" customFormat="1" ht="16.5" customHeight="1">
      <c r="A158" s="37"/>
      <c r="B158" s="38"/>
      <c r="C158" s="237" t="s">
        <v>233</v>
      </c>
      <c r="D158" s="237" t="s">
        <v>269</v>
      </c>
      <c r="E158" s="238" t="s">
        <v>284</v>
      </c>
      <c r="F158" s="239" t="s">
        <v>285</v>
      </c>
      <c r="G158" s="240" t="s">
        <v>197</v>
      </c>
      <c r="H158" s="241">
        <v>13.199999999999999</v>
      </c>
      <c r="I158" s="242"/>
      <c r="J158" s="243">
        <f>ROUND(I158*H158,2)</f>
        <v>0</v>
      </c>
      <c r="K158" s="244"/>
      <c r="L158" s="245"/>
      <c r="M158" s="246" t="s">
        <v>1</v>
      </c>
      <c r="N158" s="247" t="s">
        <v>42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152</v>
      </c>
      <c r="AT158" s="230" t="s">
        <v>269</v>
      </c>
      <c r="AU158" s="230" t="s">
        <v>87</v>
      </c>
      <c r="AY158" s="16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85</v>
      </c>
      <c r="BK158" s="231">
        <f>ROUND(I158*H158,2)</f>
        <v>0</v>
      </c>
      <c r="BL158" s="16" t="s">
        <v>143</v>
      </c>
      <c r="BM158" s="230" t="s">
        <v>286</v>
      </c>
    </row>
    <row r="159" s="13" customFormat="1">
      <c r="A159" s="13"/>
      <c r="B159" s="248"/>
      <c r="C159" s="249"/>
      <c r="D159" s="250" t="s">
        <v>287</v>
      </c>
      <c r="E159" s="251" t="s">
        <v>1</v>
      </c>
      <c r="F159" s="252" t="s">
        <v>288</v>
      </c>
      <c r="G159" s="249"/>
      <c r="H159" s="253">
        <v>13.199999999999999</v>
      </c>
      <c r="I159" s="254"/>
      <c r="J159" s="249"/>
      <c r="K159" s="249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287</v>
      </c>
      <c r="AU159" s="259" t="s">
        <v>87</v>
      </c>
      <c r="AV159" s="13" t="s">
        <v>87</v>
      </c>
      <c r="AW159" s="13" t="s">
        <v>34</v>
      </c>
      <c r="AX159" s="13" t="s">
        <v>77</v>
      </c>
      <c r="AY159" s="259" t="s">
        <v>136</v>
      </c>
    </row>
    <row r="160" s="14" customFormat="1">
      <c r="A160" s="14"/>
      <c r="B160" s="260"/>
      <c r="C160" s="261"/>
      <c r="D160" s="250" t="s">
        <v>287</v>
      </c>
      <c r="E160" s="262" t="s">
        <v>1</v>
      </c>
      <c r="F160" s="263" t="s">
        <v>289</v>
      </c>
      <c r="G160" s="261"/>
      <c r="H160" s="264">
        <v>13.199999999999999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0" t="s">
        <v>287</v>
      </c>
      <c r="AU160" s="270" t="s">
        <v>87</v>
      </c>
      <c r="AV160" s="14" t="s">
        <v>143</v>
      </c>
      <c r="AW160" s="14" t="s">
        <v>34</v>
      </c>
      <c r="AX160" s="14" t="s">
        <v>85</v>
      </c>
      <c r="AY160" s="270" t="s">
        <v>136</v>
      </c>
    </row>
    <row r="161" s="2" customFormat="1" ht="24.15" customHeight="1">
      <c r="A161" s="37"/>
      <c r="B161" s="38"/>
      <c r="C161" s="218" t="s">
        <v>290</v>
      </c>
      <c r="D161" s="218" t="s">
        <v>139</v>
      </c>
      <c r="E161" s="219" t="s">
        <v>291</v>
      </c>
      <c r="F161" s="220" t="s">
        <v>292</v>
      </c>
      <c r="G161" s="221" t="s">
        <v>197</v>
      </c>
      <c r="H161" s="222">
        <v>147.71000000000001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42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143</v>
      </c>
      <c r="AT161" s="230" t="s">
        <v>139</v>
      </c>
      <c r="AU161" s="230" t="s">
        <v>87</v>
      </c>
      <c r="AY161" s="16" t="s">
        <v>136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85</v>
      </c>
      <c r="BK161" s="231">
        <f>ROUND(I161*H161,2)</f>
        <v>0</v>
      </c>
      <c r="BL161" s="16" t="s">
        <v>143</v>
      </c>
      <c r="BM161" s="230" t="s">
        <v>293</v>
      </c>
    </row>
    <row r="162" s="12" customFormat="1" ht="22.8" customHeight="1">
      <c r="A162" s="12"/>
      <c r="B162" s="202"/>
      <c r="C162" s="203"/>
      <c r="D162" s="204" t="s">
        <v>76</v>
      </c>
      <c r="E162" s="216" t="s">
        <v>87</v>
      </c>
      <c r="F162" s="216" t="s">
        <v>294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SUM(P163:P171)</f>
        <v>0</v>
      </c>
      <c r="Q162" s="210"/>
      <c r="R162" s="211">
        <f>SUM(R163:R171)</f>
        <v>0</v>
      </c>
      <c r="S162" s="210"/>
      <c r="T162" s="212">
        <f>SUM(T163:T171)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85</v>
      </c>
      <c r="AT162" s="214" t="s">
        <v>76</v>
      </c>
      <c r="AU162" s="214" t="s">
        <v>85</v>
      </c>
      <c r="AY162" s="213" t="s">
        <v>136</v>
      </c>
      <c r="BK162" s="215">
        <f>SUM(BK163:BK171)</f>
        <v>0</v>
      </c>
    </row>
    <row r="163" s="2" customFormat="1" ht="33" customHeight="1">
      <c r="A163" s="37"/>
      <c r="B163" s="38"/>
      <c r="C163" s="218" t="s">
        <v>236</v>
      </c>
      <c r="D163" s="218" t="s">
        <v>139</v>
      </c>
      <c r="E163" s="219" t="s">
        <v>295</v>
      </c>
      <c r="F163" s="220" t="s">
        <v>296</v>
      </c>
      <c r="G163" s="221" t="s">
        <v>197</v>
      </c>
      <c r="H163" s="222">
        <v>1726.1700000000001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42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143</v>
      </c>
      <c r="AT163" s="230" t="s">
        <v>139</v>
      </c>
      <c r="AU163" s="230" t="s">
        <v>87</v>
      </c>
      <c r="AY163" s="16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85</v>
      </c>
      <c r="BK163" s="231">
        <f>ROUND(I163*H163,2)</f>
        <v>0</v>
      </c>
      <c r="BL163" s="16" t="s">
        <v>143</v>
      </c>
      <c r="BM163" s="230" t="s">
        <v>297</v>
      </c>
    </row>
    <row r="164" s="2" customFormat="1" ht="24.15" customHeight="1">
      <c r="A164" s="37"/>
      <c r="B164" s="38"/>
      <c r="C164" s="237" t="s">
        <v>298</v>
      </c>
      <c r="D164" s="237" t="s">
        <v>269</v>
      </c>
      <c r="E164" s="238" t="s">
        <v>299</v>
      </c>
      <c r="F164" s="239" t="s">
        <v>300</v>
      </c>
      <c r="G164" s="240" t="s">
        <v>197</v>
      </c>
      <c r="H164" s="241">
        <v>1898.79</v>
      </c>
      <c r="I164" s="242"/>
      <c r="J164" s="243">
        <f>ROUND(I164*H164,2)</f>
        <v>0</v>
      </c>
      <c r="K164" s="244"/>
      <c r="L164" s="245"/>
      <c r="M164" s="246" t="s">
        <v>1</v>
      </c>
      <c r="N164" s="247" t="s">
        <v>42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152</v>
      </c>
      <c r="AT164" s="230" t="s">
        <v>269</v>
      </c>
      <c r="AU164" s="230" t="s">
        <v>87</v>
      </c>
      <c r="AY164" s="16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85</v>
      </c>
      <c r="BK164" s="231">
        <f>ROUND(I164*H164,2)</f>
        <v>0</v>
      </c>
      <c r="BL164" s="16" t="s">
        <v>143</v>
      </c>
      <c r="BM164" s="230" t="s">
        <v>301</v>
      </c>
    </row>
    <row r="165" s="2" customFormat="1" ht="37.8" customHeight="1">
      <c r="A165" s="37"/>
      <c r="B165" s="38"/>
      <c r="C165" s="218" t="s">
        <v>240</v>
      </c>
      <c r="D165" s="218" t="s">
        <v>139</v>
      </c>
      <c r="E165" s="219" t="s">
        <v>302</v>
      </c>
      <c r="F165" s="220" t="s">
        <v>303</v>
      </c>
      <c r="G165" s="221" t="s">
        <v>214</v>
      </c>
      <c r="H165" s="222">
        <v>507.89999999999998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42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143</v>
      </c>
      <c r="AT165" s="230" t="s">
        <v>139</v>
      </c>
      <c r="AU165" s="230" t="s">
        <v>87</v>
      </c>
      <c r="AY165" s="16" t="s">
        <v>136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85</v>
      </c>
      <c r="BK165" s="231">
        <f>ROUND(I165*H165,2)</f>
        <v>0</v>
      </c>
      <c r="BL165" s="16" t="s">
        <v>143</v>
      </c>
      <c r="BM165" s="230" t="s">
        <v>304</v>
      </c>
    </row>
    <row r="166" s="2" customFormat="1" ht="37.8" customHeight="1">
      <c r="A166" s="37"/>
      <c r="B166" s="38"/>
      <c r="C166" s="218" t="s">
        <v>305</v>
      </c>
      <c r="D166" s="218" t="s">
        <v>139</v>
      </c>
      <c r="E166" s="219" t="s">
        <v>306</v>
      </c>
      <c r="F166" s="220" t="s">
        <v>307</v>
      </c>
      <c r="G166" s="221" t="s">
        <v>214</v>
      </c>
      <c r="H166" s="222">
        <v>109.09999999999999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42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143</v>
      </c>
      <c r="AT166" s="230" t="s">
        <v>139</v>
      </c>
      <c r="AU166" s="230" t="s">
        <v>87</v>
      </c>
      <c r="AY166" s="16" t="s">
        <v>136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85</v>
      </c>
      <c r="BK166" s="231">
        <f>ROUND(I166*H166,2)</f>
        <v>0</v>
      </c>
      <c r="BL166" s="16" t="s">
        <v>143</v>
      </c>
      <c r="BM166" s="230" t="s">
        <v>308</v>
      </c>
    </row>
    <row r="167" s="2" customFormat="1" ht="24.15" customHeight="1">
      <c r="A167" s="37"/>
      <c r="B167" s="38"/>
      <c r="C167" s="218" t="s">
        <v>243</v>
      </c>
      <c r="D167" s="218" t="s">
        <v>139</v>
      </c>
      <c r="E167" s="219" t="s">
        <v>309</v>
      </c>
      <c r="F167" s="220" t="s">
        <v>310</v>
      </c>
      <c r="G167" s="221" t="s">
        <v>221</v>
      </c>
      <c r="H167" s="222">
        <v>5.0599999999999996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42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143</v>
      </c>
      <c r="AT167" s="230" t="s">
        <v>139</v>
      </c>
      <c r="AU167" s="230" t="s">
        <v>87</v>
      </c>
      <c r="AY167" s="16" t="s">
        <v>136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85</v>
      </c>
      <c r="BK167" s="231">
        <f>ROUND(I167*H167,2)</f>
        <v>0</v>
      </c>
      <c r="BL167" s="16" t="s">
        <v>143</v>
      </c>
      <c r="BM167" s="230" t="s">
        <v>311</v>
      </c>
    </row>
    <row r="168" s="2" customFormat="1" ht="16.5" customHeight="1">
      <c r="A168" s="37"/>
      <c r="B168" s="38"/>
      <c r="C168" s="218" t="s">
        <v>312</v>
      </c>
      <c r="D168" s="218" t="s">
        <v>139</v>
      </c>
      <c r="E168" s="219" t="s">
        <v>313</v>
      </c>
      <c r="F168" s="220" t="s">
        <v>314</v>
      </c>
      <c r="G168" s="221" t="s">
        <v>221</v>
      </c>
      <c r="H168" s="222">
        <v>72.817999999999998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42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143</v>
      </c>
      <c r="AT168" s="230" t="s">
        <v>139</v>
      </c>
      <c r="AU168" s="230" t="s">
        <v>87</v>
      </c>
      <c r="AY168" s="16" t="s">
        <v>136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85</v>
      </c>
      <c r="BK168" s="231">
        <f>ROUND(I168*H168,2)</f>
        <v>0</v>
      </c>
      <c r="BL168" s="16" t="s">
        <v>143</v>
      </c>
      <c r="BM168" s="230" t="s">
        <v>315</v>
      </c>
    </row>
    <row r="169" s="2" customFormat="1" ht="16.5" customHeight="1">
      <c r="A169" s="37"/>
      <c r="B169" s="38"/>
      <c r="C169" s="218" t="s">
        <v>247</v>
      </c>
      <c r="D169" s="218" t="s">
        <v>139</v>
      </c>
      <c r="E169" s="219" t="s">
        <v>316</v>
      </c>
      <c r="F169" s="220" t="s">
        <v>317</v>
      </c>
      <c r="G169" s="221" t="s">
        <v>197</v>
      </c>
      <c r="H169" s="222">
        <v>341.30000000000001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42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143</v>
      </c>
      <c r="AT169" s="230" t="s">
        <v>139</v>
      </c>
      <c r="AU169" s="230" t="s">
        <v>87</v>
      </c>
      <c r="AY169" s="16" t="s">
        <v>136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85</v>
      </c>
      <c r="BK169" s="231">
        <f>ROUND(I169*H169,2)</f>
        <v>0</v>
      </c>
      <c r="BL169" s="16" t="s">
        <v>143</v>
      </c>
      <c r="BM169" s="230" t="s">
        <v>318</v>
      </c>
    </row>
    <row r="170" s="2" customFormat="1" ht="16.5" customHeight="1">
      <c r="A170" s="37"/>
      <c r="B170" s="38"/>
      <c r="C170" s="218" t="s">
        <v>319</v>
      </c>
      <c r="D170" s="218" t="s">
        <v>139</v>
      </c>
      <c r="E170" s="219" t="s">
        <v>320</v>
      </c>
      <c r="F170" s="220" t="s">
        <v>321</v>
      </c>
      <c r="G170" s="221" t="s">
        <v>197</v>
      </c>
      <c r="H170" s="222">
        <v>341.30000000000001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42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143</v>
      </c>
      <c r="AT170" s="230" t="s">
        <v>139</v>
      </c>
      <c r="AU170" s="230" t="s">
        <v>87</v>
      </c>
      <c r="AY170" s="16" t="s">
        <v>136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85</v>
      </c>
      <c r="BK170" s="231">
        <f>ROUND(I170*H170,2)</f>
        <v>0</v>
      </c>
      <c r="BL170" s="16" t="s">
        <v>143</v>
      </c>
      <c r="BM170" s="230" t="s">
        <v>322</v>
      </c>
    </row>
    <row r="171" s="2" customFormat="1" ht="21.75" customHeight="1">
      <c r="A171" s="37"/>
      <c r="B171" s="38"/>
      <c r="C171" s="237" t="s">
        <v>250</v>
      </c>
      <c r="D171" s="237" t="s">
        <v>269</v>
      </c>
      <c r="E171" s="238" t="s">
        <v>323</v>
      </c>
      <c r="F171" s="239" t="s">
        <v>324</v>
      </c>
      <c r="G171" s="240" t="s">
        <v>221</v>
      </c>
      <c r="H171" s="241">
        <v>43.68</v>
      </c>
      <c r="I171" s="242"/>
      <c r="J171" s="243">
        <f>ROUND(I171*H171,2)</f>
        <v>0</v>
      </c>
      <c r="K171" s="244"/>
      <c r="L171" s="245"/>
      <c r="M171" s="246" t="s">
        <v>1</v>
      </c>
      <c r="N171" s="247" t="s">
        <v>42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152</v>
      </c>
      <c r="AT171" s="230" t="s">
        <v>269</v>
      </c>
      <c r="AU171" s="230" t="s">
        <v>87</v>
      </c>
      <c r="AY171" s="16" t="s">
        <v>136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85</v>
      </c>
      <c r="BK171" s="231">
        <f>ROUND(I171*H171,2)</f>
        <v>0</v>
      </c>
      <c r="BL171" s="16" t="s">
        <v>143</v>
      </c>
      <c r="BM171" s="230" t="s">
        <v>325</v>
      </c>
    </row>
    <row r="172" s="12" customFormat="1" ht="22.8" customHeight="1">
      <c r="A172" s="12"/>
      <c r="B172" s="202"/>
      <c r="C172" s="203"/>
      <c r="D172" s="204" t="s">
        <v>76</v>
      </c>
      <c r="E172" s="216" t="s">
        <v>135</v>
      </c>
      <c r="F172" s="216" t="s">
        <v>326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SUM(P173:P196)</f>
        <v>0</v>
      </c>
      <c r="Q172" s="210"/>
      <c r="R172" s="211">
        <f>SUM(R173:R196)</f>
        <v>0</v>
      </c>
      <c r="S172" s="210"/>
      <c r="T172" s="212">
        <f>SUM(T173:T196)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85</v>
      </c>
      <c r="AT172" s="214" t="s">
        <v>76</v>
      </c>
      <c r="AU172" s="214" t="s">
        <v>85</v>
      </c>
      <c r="AY172" s="213" t="s">
        <v>136</v>
      </c>
      <c r="BK172" s="215">
        <f>SUM(BK173:BK196)</f>
        <v>0</v>
      </c>
    </row>
    <row r="173" s="2" customFormat="1" ht="37.8" customHeight="1">
      <c r="A173" s="37"/>
      <c r="B173" s="38"/>
      <c r="C173" s="218" t="s">
        <v>327</v>
      </c>
      <c r="D173" s="218" t="s">
        <v>139</v>
      </c>
      <c r="E173" s="219" t="s">
        <v>328</v>
      </c>
      <c r="F173" s="220" t="s">
        <v>329</v>
      </c>
      <c r="G173" s="221" t="s">
        <v>197</v>
      </c>
      <c r="H173" s="222">
        <v>1613.53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42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143</v>
      </c>
      <c r="AT173" s="230" t="s">
        <v>139</v>
      </c>
      <c r="AU173" s="230" t="s">
        <v>87</v>
      </c>
      <c r="AY173" s="16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85</v>
      </c>
      <c r="BK173" s="231">
        <f>ROUND(I173*H173,2)</f>
        <v>0</v>
      </c>
      <c r="BL173" s="16" t="s">
        <v>143</v>
      </c>
      <c r="BM173" s="230" t="s">
        <v>330</v>
      </c>
    </row>
    <row r="174" s="2" customFormat="1" ht="21.75" customHeight="1">
      <c r="A174" s="37"/>
      <c r="B174" s="38"/>
      <c r="C174" s="237" t="s">
        <v>253</v>
      </c>
      <c r="D174" s="237" t="s">
        <v>269</v>
      </c>
      <c r="E174" s="238" t="s">
        <v>331</v>
      </c>
      <c r="F174" s="239" t="s">
        <v>332</v>
      </c>
      <c r="G174" s="240" t="s">
        <v>256</v>
      </c>
      <c r="H174" s="241">
        <v>7.25</v>
      </c>
      <c r="I174" s="242"/>
      <c r="J174" s="243">
        <f>ROUND(I174*H174,2)</f>
        <v>0</v>
      </c>
      <c r="K174" s="244"/>
      <c r="L174" s="245"/>
      <c r="M174" s="246" t="s">
        <v>1</v>
      </c>
      <c r="N174" s="247" t="s">
        <v>42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152</v>
      </c>
      <c r="AT174" s="230" t="s">
        <v>269</v>
      </c>
      <c r="AU174" s="230" t="s">
        <v>87</v>
      </c>
      <c r="AY174" s="16" t="s">
        <v>136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85</v>
      </c>
      <c r="BK174" s="231">
        <f>ROUND(I174*H174,2)</f>
        <v>0</v>
      </c>
      <c r="BL174" s="16" t="s">
        <v>143</v>
      </c>
      <c r="BM174" s="230" t="s">
        <v>333</v>
      </c>
    </row>
    <row r="175" s="2" customFormat="1" ht="24.15" customHeight="1">
      <c r="A175" s="37"/>
      <c r="B175" s="38"/>
      <c r="C175" s="218" t="s">
        <v>334</v>
      </c>
      <c r="D175" s="218" t="s">
        <v>139</v>
      </c>
      <c r="E175" s="219" t="s">
        <v>335</v>
      </c>
      <c r="F175" s="220" t="s">
        <v>336</v>
      </c>
      <c r="G175" s="221" t="s">
        <v>197</v>
      </c>
      <c r="H175" s="222">
        <v>52.229999999999997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42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143</v>
      </c>
      <c r="AT175" s="230" t="s">
        <v>139</v>
      </c>
      <c r="AU175" s="230" t="s">
        <v>87</v>
      </c>
      <c r="AY175" s="16" t="s">
        <v>136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85</v>
      </c>
      <c r="BK175" s="231">
        <f>ROUND(I175*H175,2)</f>
        <v>0</v>
      </c>
      <c r="BL175" s="16" t="s">
        <v>143</v>
      </c>
      <c r="BM175" s="230" t="s">
        <v>337</v>
      </c>
    </row>
    <row r="176" s="2" customFormat="1" ht="24.15" customHeight="1">
      <c r="A176" s="37"/>
      <c r="B176" s="38"/>
      <c r="C176" s="218" t="s">
        <v>257</v>
      </c>
      <c r="D176" s="218" t="s">
        <v>139</v>
      </c>
      <c r="E176" s="219" t="s">
        <v>338</v>
      </c>
      <c r="F176" s="220" t="s">
        <v>339</v>
      </c>
      <c r="G176" s="221" t="s">
        <v>197</v>
      </c>
      <c r="H176" s="222">
        <v>1565.5999999999999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42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143</v>
      </c>
      <c r="AT176" s="230" t="s">
        <v>139</v>
      </c>
      <c r="AU176" s="230" t="s">
        <v>87</v>
      </c>
      <c r="AY176" s="16" t="s">
        <v>136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85</v>
      </c>
      <c r="BK176" s="231">
        <f>ROUND(I176*H176,2)</f>
        <v>0</v>
      </c>
      <c r="BL176" s="16" t="s">
        <v>143</v>
      </c>
      <c r="BM176" s="230" t="s">
        <v>340</v>
      </c>
    </row>
    <row r="177" s="2" customFormat="1" ht="24.15" customHeight="1">
      <c r="A177" s="37"/>
      <c r="B177" s="38"/>
      <c r="C177" s="218" t="s">
        <v>341</v>
      </c>
      <c r="D177" s="218" t="s">
        <v>139</v>
      </c>
      <c r="E177" s="219" t="s">
        <v>342</v>
      </c>
      <c r="F177" s="220" t="s">
        <v>343</v>
      </c>
      <c r="G177" s="221" t="s">
        <v>197</v>
      </c>
      <c r="H177" s="222">
        <v>619.11000000000001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42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143</v>
      </c>
      <c r="AT177" s="230" t="s">
        <v>139</v>
      </c>
      <c r="AU177" s="230" t="s">
        <v>87</v>
      </c>
      <c r="AY177" s="16" t="s">
        <v>136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85</v>
      </c>
      <c r="BK177" s="231">
        <f>ROUND(I177*H177,2)</f>
        <v>0</v>
      </c>
      <c r="BL177" s="16" t="s">
        <v>143</v>
      </c>
      <c r="BM177" s="230" t="s">
        <v>344</v>
      </c>
    </row>
    <row r="178" s="2" customFormat="1" ht="33" customHeight="1">
      <c r="A178" s="37"/>
      <c r="B178" s="38"/>
      <c r="C178" s="218" t="s">
        <v>261</v>
      </c>
      <c r="D178" s="218" t="s">
        <v>139</v>
      </c>
      <c r="E178" s="219" t="s">
        <v>345</v>
      </c>
      <c r="F178" s="220" t="s">
        <v>346</v>
      </c>
      <c r="G178" s="221" t="s">
        <v>197</v>
      </c>
      <c r="H178" s="222">
        <v>418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42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143</v>
      </c>
      <c r="AT178" s="230" t="s">
        <v>139</v>
      </c>
      <c r="AU178" s="230" t="s">
        <v>87</v>
      </c>
      <c r="AY178" s="16" t="s">
        <v>136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85</v>
      </c>
      <c r="BK178" s="231">
        <f>ROUND(I178*H178,2)</f>
        <v>0</v>
      </c>
      <c r="BL178" s="16" t="s">
        <v>143</v>
      </c>
      <c r="BM178" s="230" t="s">
        <v>347</v>
      </c>
    </row>
    <row r="179" s="2" customFormat="1" ht="24.15" customHeight="1">
      <c r="A179" s="37"/>
      <c r="B179" s="38"/>
      <c r="C179" s="218" t="s">
        <v>348</v>
      </c>
      <c r="D179" s="218" t="s">
        <v>139</v>
      </c>
      <c r="E179" s="219" t="s">
        <v>349</v>
      </c>
      <c r="F179" s="220" t="s">
        <v>350</v>
      </c>
      <c r="G179" s="221" t="s">
        <v>197</v>
      </c>
      <c r="H179" s="222">
        <v>418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42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143</v>
      </c>
      <c r="AT179" s="230" t="s">
        <v>139</v>
      </c>
      <c r="AU179" s="230" t="s">
        <v>87</v>
      </c>
      <c r="AY179" s="16" t="s">
        <v>136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85</v>
      </c>
      <c r="BK179" s="231">
        <f>ROUND(I179*H179,2)</f>
        <v>0</v>
      </c>
      <c r="BL179" s="16" t="s">
        <v>143</v>
      </c>
      <c r="BM179" s="230" t="s">
        <v>351</v>
      </c>
    </row>
    <row r="180" s="2" customFormat="1" ht="21.75" customHeight="1">
      <c r="A180" s="37"/>
      <c r="B180" s="38"/>
      <c r="C180" s="218" t="s">
        <v>264</v>
      </c>
      <c r="D180" s="218" t="s">
        <v>139</v>
      </c>
      <c r="E180" s="219" t="s">
        <v>352</v>
      </c>
      <c r="F180" s="220" t="s">
        <v>353</v>
      </c>
      <c r="G180" s="221" t="s">
        <v>197</v>
      </c>
      <c r="H180" s="222">
        <v>418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42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143</v>
      </c>
      <c r="AT180" s="230" t="s">
        <v>139</v>
      </c>
      <c r="AU180" s="230" t="s">
        <v>87</v>
      </c>
      <c r="AY180" s="16" t="s">
        <v>136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85</v>
      </c>
      <c r="BK180" s="231">
        <f>ROUND(I180*H180,2)</f>
        <v>0</v>
      </c>
      <c r="BL180" s="16" t="s">
        <v>143</v>
      </c>
      <c r="BM180" s="230" t="s">
        <v>354</v>
      </c>
    </row>
    <row r="181" s="2" customFormat="1" ht="33" customHeight="1">
      <c r="A181" s="37"/>
      <c r="B181" s="38"/>
      <c r="C181" s="218" t="s">
        <v>355</v>
      </c>
      <c r="D181" s="218" t="s">
        <v>139</v>
      </c>
      <c r="E181" s="219" t="s">
        <v>356</v>
      </c>
      <c r="F181" s="220" t="s">
        <v>357</v>
      </c>
      <c r="G181" s="221" t="s">
        <v>197</v>
      </c>
      <c r="H181" s="222">
        <v>418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42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143</v>
      </c>
      <c r="AT181" s="230" t="s">
        <v>139</v>
      </c>
      <c r="AU181" s="230" t="s">
        <v>87</v>
      </c>
      <c r="AY181" s="16" t="s">
        <v>136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85</v>
      </c>
      <c r="BK181" s="231">
        <f>ROUND(I181*H181,2)</f>
        <v>0</v>
      </c>
      <c r="BL181" s="16" t="s">
        <v>143</v>
      </c>
      <c r="BM181" s="230" t="s">
        <v>358</v>
      </c>
    </row>
    <row r="182" s="2" customFormat="1" ht="24.15" customHeight="1">
      <c r="A182" s="37"/>
      <c r="B182" s="38"/>
      <c r="C182" s="218" t="s">
        <v>268</v>
      </c>
      <c r="D182" s="218" t="s">
        <v>139</v>
      </c>
      <c r="E182" s="219" t="s">
        <v>359</v>
      </c>
      <c r="F182" s="220" t="s">
        <v>360</v>
      </c>
      <c r="G182" s="221" t="s">
        <v>221</v>
      </c>
      <c r="H182" s="222">
        <v>23.879999999999999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42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143</v>
      </c>
      <c r="AT182" s="230" t="s">
        <v>139</v>
      </c>
      <c r="AU182" s="230" t="s">
        <v>87</v>
      </c>
      <c r="AY182" s="16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85</v>
      </c>
      <c r="BK182" s="231">
        <f>ROUND(I182*H182,2)</f>
        <v>0</v>
      </c>
      <c r="BL182" s="16" t="s">
        <v>143</v>
      </c>
      <c r="BM182" s="230" t="s">
        <v>361</v>
      </c>
    </row>
    <row r="183" s="2" customFormat="1" ht="21.75" customHeight="1">
      <c r="A183" s="37"/>
      <c r="B183" s="38"/>
      <c r="C183" s="218" t="s">
        <v>362</v>
      </c>
      <c r="D183" s="218" t="s">
        <v>139</v>
      </c>
      <c r="E183" s="219" t="s">
        <v>363</v>
      </c>
      <c r="F183" s="220" t="s">
        <v>364</v>
      </c>
      <c r="G183" s="221" t="s">
        <v>256</v>
      </c>
      <c r="H183" s="222">
        <v>0.54300000000000004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42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143</v>
      </c>
      <c r="AT183" s="230" t="s">
        <v>139</v>
      </c>
      <c r="AU183" s="230" t="s">
        <v>87</v>
      </c>
      <c r="AY183" s="16" t="s">
        <v>136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85</v>
      </c>
      <c r="BK183" s="231">
        <f>ROUND(I183*H183,2)</f>
        <v>0</v>
      </c>
      <c r="BL183" s="16" t="s">
        <v>143</v>
      </c>
      <c r="BM183" s="230" t="s">
        <v>365</v>
      </c>
    </row>
    <row r="184" s="2" customFormat="1" ht="16.5" customHeight="1">
      <c r="A184" s="37"/>
      <c r="B184" s="38"/>
      <c r="C184" s="218" t="s">
        <v>272</v>
      </c>
      <c r="D184" s="218" t="s">
        <v>139</v>
      </c>
      <c r="E184" s="219" t="s">
        <v>366</v>
      </c>
      <c r="F184" s="220" t="s">
        <v>367</v>
      </c>
      <c r="G184" s="221" t="s">
        <v>256</v>
      </c>
      <c r="H184" s="222">
        <v>2.9900000000000002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42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143</v>
      </c>
      <c r="AT184" s="230" t="s">
        <v>139</v>
      </c>
      <c r="AU184" s="230" t="s">
        <v>87</v>
      </c>
      <c r="AY184" s="16" t="s">
        <v>136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85</v>
      </c>
      <c r="BK184" s="231">
        <f>ROUND(I184*H184,2)</f>
        <v>0</v>
      </c>
      <c r="BL184" s="16" t="s">
        <v>143</v>
      </c>
      <c r="BM184" s="230" t="s">
        <v>368</v>
      </c>
    </row>
    <row r="185" s="2" customFormat="1" ht="33" customHeight="1">
      <c r="A185" s="37"/>
      <c r="B185" s="38"/>
      <c r="C185" s="218" t="s">
        <v>369</v>
      </c>
      <c r="D185" s="218" t="s">
        <v>139</v>
      </c>
      <c r="E185" s="219" t="s">
        <v>370</v>
      </c>
      <c r="F185" s="220" t="s">
        <v>371</v>
      </c>
      <c r="G185" s="221" t="s">
        <v>197</v>
      </c>
      <c r="H185" s="222">
        <v>119.40000000000001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42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143</v>
      </c>
      <c r="AT185" s="230" t="s">
        <v>139</v>
      </c>
      <c r="AU185" s="230" t="s">
        <v>87</v>
      </c>
      <c r="AY185" s="16" t="s">
        <v>136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85</v>
      </c>
      <c r="BK185" s="231">
        <f>ROUND(I185*H185,2)</f>
        <v>0</v>
      </c>
      <c r="BL185" s="16" t="s">
        <v>143</v>
      </c>
      <c r="BM185" s="230" t="s">
        <v>372</v>
      </c>
    </row>
    <row r="186" s="2" customFormat="1" ht="16.5" customHeight="1">
      <c r="A186" s="37"/>
      <c r="B186" s="38"/>
      <c r="C186" s="218" t="s">
        <v>276</v>
      </c>
      <c r="D186" s="218" t="s">
        <v>139</v>
      </c>
      <c r="E186" s="219" t="s">
        <v>373</v>
      </c>
      <c r="F186" s="220" t="s">
        <v>374</v>
      </c>
      <c r="G186" s="221" t="s">
        <v>197</v>
      </c>
      <c r="H186" s="222">
        <v>52.229999999999997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42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143</v>
      </c>
      <c r="AT186" s="230" t="s">
        <v>139</v>
      </c>
      <c r="AU186" s="230" t="s">
        <v>87</v>
      </c>
      <c r="AY186" s="16" t="s">
        <v>136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85</v>
      </c>
      <c r="BK186" s="231">
        <f>ROUND(I186*H186,2)</f>
        <v>0</v>
      </c>
      <c r="BL186" s="16" t="s">
        <v>143</v>
      </c>
      <c r="BM186" s="230" t="s">
        <v>375</v>
      </c>
    </row>
    <row r="187" s="2" customFormat="1" ht="16.5" customHeight="1">
      <c r="A187" s="37"/>
      <c r="B187" s="38"/>
      <c r="C187" s="218" t="s">
        <v>376</v>
      </c>
      <c r="D187" s="218" t="s">
        <v>139</v>
      </c>
      <c r="E187" s="219" t="s">
        <v>377</v>
      </c>
      <c r="F187" s="220" t="s">
        <v>378</v>
      </c>
      <c r="G187" s="221" t="s">
        <v>197</v>
      </c>
      <c r="H187" s="222">
        <v>52.229999999999997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42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143</v>
      </c>
      <c r="AT187" s="230" t="s">
        <v>139</v>
      </c>
      <c r="AU187" s="230" t="s">
        <v>87</v>
      </c>
      <c r="AY187" s="16" t="s">
        <v>136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85</v>
      </c>
      <c r="BK187" s="231">
        <f>ROUND(I187*H187,2)</f>
        <v>0</v>
      </c>
      <c r="BL187" s="16" t="s">
        <v>143</v>
      </c>
      <c r="BM187" s="230" t="s">
        <v>379</v>
      </c>
    </row>
    <row r="188" s="2" customFormat="1" ht="24.15" customHeight="1">
      <c r="A188" s="37"/>
      <c r="B188" s="38"/>
      <c r="C188" s="218" t="s">
        <v>279</v>
      </c>
      <c r="D188" s="218" t="s">
        <v>139</v>
      </c>
      <c r="E188" s="219" t="s">
        <v>380</v>
      </c>
      <c r="F188" s="220" t="s">
        <v>381</v>
      </c>
      <c r="G188" s="221" t="s">
        <v>197</v>
      </c>
      <c r="H188" s="222">
        <v>12.539999999999999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42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143</v>
      </c>
      <c r="AT188" s="230" t="s">
        <v>139</v>
      </c>
      <c r="AU188" s="230" t="s">
        <v>87</v>
      </c>
      <c r="AY188" s="16" t="s">
        <v>136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85</v>
      </c>
      <c r="BK188" s="231">
        <f>ROUND(I188*H188,2)</f>
        <v>0</v>
      </c>
      <c r="BL188" s="16" t="s">
        <v>143</v>
      </c>
      <c r="BM188" s="230" t="s">
        <v>382</v>
      </c>
    </row>
    <row r="189" s="2" customFormat="1" ht="16.5" customHeight="1">
      <c r="A189" s="37"/>
      <c r="B189" s="38"/>
      <c r="C189" s="237" t="s">
        <v>383</v>
      </c>
      <c r="D189" s="237" t="s">
        <v>269</v>
      </c>
      <c r="E189" s="238" t="s">
        <v>384</v>
      </c>
      <c r="F189" s="239" t="s">
        <v>385</v>
      </c>
      <c r="G189" s="240" t="s">
        <v>197</v>
      </c>
      <c r="H189" s="241">
        <v>12.664999999999999</v>
      </c>
      <c r="I189" s="242"/>
      <c r="J189" s="243">
        <f>ROUND(I189*H189,2)</f>
        <v>0</v>
      </c>
      <c r="K189" s="244"/>
      <c r="L189" s="245"/>
      <c r="M189" s="246" t="s">
        <v>1</v>
      </c>
      <c r="N189" s="247" t="s">
        <v>42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152</v>
      </c>
      <c r="AT189" s="230" t="s">
        <v>269</v>
      </c>
      <c r="AU189" s="230" t="s">
        <v>87</v>
      </c>
      <c r="AY189" s="16" t="s">
        <v>136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85</v>
      </c>
      <c r="BK189" s="231">
        <f>ROUND(I189*H189,2)</f>
        <v>0</v>
      </c>
      <c r="BL189" s="16" t="s">
        <v>143</v>
      </c>
      <c r="BM189" s="230" t="s">
        <v>386</v>
      </c>
    </row>
    <row r="190" s="2" customFormat="1" ht="24.15" customHeight="1">
      <c r="A190" s="37"/>
      <c r="B190" s="38"/>
      <c r="C190" s="218" t="s">
        <v>283</v>
      </c>
      <c r="D190" s="218" t="s">
        <v>139</v>
      </c>
      <c r="E190" s="219" t="s">
        <v>387</v>
      </c>
      <c r="F190" s="220" t="s">
        <v>388</v>
      </c>
      <c r="G190" s="221" t="s">
        <v>197</v>
      </c>
      <c r="H190" s="222">
        <v>3.0800000000000001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42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143</v>
      </c>
      <c r="AT190" s="230" t="s">
        <v>139</v>
      </c>
      <c r="AU190" s="230" t="s">
        <v>87</v>
      </c>
      <c r="AY190" s="16" t="s">
        <v>136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85</v>
      </c>
      <c r="BK190" s="231">
        <f>ROUND(I190*H190,2)</f>
        <v>0</v>
      </c>
      <c r="BL190" s="16" t="s">
        <v>143</v>
      </c>
      <c r="BM190" s="230" t="s">
        <v>389</v>
      </c>
    </row>
    <row r="191" s="2" customFormat="1" ht="24.15" customHeight="1">
      <c r="A191" s="37"/>
      <c r="B191" s="38"/>
      <c r="C191" s="237" t="s">
        <v>390</v>
      </c>
      <c r="D191" s="237" t="s">
        <v>269</v>
      </c>
      <c r="E191" s="238" t="s">
        <v>391</v>
      </c>
      <c r="F191" s="239" t="s">
        <v>392</v>
      </c>
      <c r="G191" s="240" t="s">
        <v>197</v>
      </c>
      <c r="H191" s="241">
        <v>3.1110000000000002</v>
      </c>
      <c r="I191" s="242"/>
      <c r="J191" s="243">
        <f>ROUND(I191*H191,2)</f>
        <v>0</v>
      </c>
      <c r="K191" s="244"/>
      <c r="L191" s="245"/>
      <c r="M191" s="246" t="s">
        <v>1</v>
      </c>
      <c r="N191" s="247" t="s">
        <v>42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152</v>
      </c>
      <c r="AT191" s="230" t="s">
        <v>269</v>
      </c>
      <c r="AU191" s="230" t="s">
        <v>87</v>
      </c>
      <c r="AY191" s="16" t="s">
        <v>136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85</v>
      </c>
      <c r="BK191" s="231">
        <f>ROUND(I191*H191,2)</f>
        <v>0</v>
      </c>
      <c r="BL191" s="16" t="s">
        <v>143</v>
      </c>
      <c r="BM191" s="230" t="s">
        <v>393</v>
      </c>
    </row>
    <row r="192" s="2" customFormat="1" ht="16.5" customHeight="1">
      <c r="A192" s="37"/>
      <c r="B192" s="38"/>
      <c r="C192" s="218" t="s">
        <v>286</v>
      </c>
      <c r="D192" s="218" t="s">
        <v>139</v>
      </c>
      <c r="E192" s="219" t="s">
        <v>394</v>
      </c>
      <c r="F192" s="220" t="s">
        <v>395</v>
      </c>
      <c r="G192" s="221" t="s">
        <v>197</v>
      </c>
      <c r="H192" s="222">
        <v>3.29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42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143</v>
      </c>
      <c r="AT192" s="230" t="s">
        <v>139</v>
      </c>
      <c r="AU192" s="230" t="s">
        <v>87</v>
      </c>
      <c r="AY192" s="16" t="s">
        <v>136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85</v>
      </c>
      <c r="BK192" s="231">
        <f>ROUND(I192*H192,2)</f>
        <v>0</v>
      </c>
      <c r="BL192" s="16" t="s">
        <v>143</v>
      </c>
      <c r="BM192" s="230" t="s">
        <v>396</v>
      </c>
    </row>
    <row r="193" s="2" customFormat="1" ht="24.15" customHeight="1">
      <c r="A193" s="37"/>
      <c r="B193" s="38"/>
      <c r="C193" s="218" t="s">
        <v>397</v>
      </c>
      <c r="D193" s="218" t="s">
        <v>139</v>
      </c>
      <c r="E193" s="219" t="s">
        <v>398</v>
      </c>
      <c r="F193" s="220" t="s">
        <v>399</v>
      </c>
      <c r="G193" s="221" t="s">
        <v>197</v>
      </c>
      <c r="H193" s="222">
        <v>1008.28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42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143</v>
      </c>
      <c r="AT193" s="230" t="s">
        <v>139</v>
      </c>
      <c r="AU193" s="230" t="s">
        <v>87</v>
      </c>
      <c r="AY193" s="16" t="s">
        <v>136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85</v>
      </c>
      <c r="BK193" s="231">
        <f>ROUND(I193*H193,2)</f>
        <v>0</v>
      </c>
      <c r="BL193" s="16" t="s">
        <v>143</v>
      </c>
      <c r="BM193" s="230" t="s">
        <v>400</v>
      </c>
    </row>
    <row r="194" s="2" customFormat="1" ht="24.15" customHeight="1">
      <c r="A194" s="37"/>
      <c r="B194" s="38"/>
      <c r="C194" s="237" t="s">
        <v>293</v>
      </c>
      <c r="D194" s="237" t="s">
        <v>269</v>
      </c>
      <c r="E194" s="238" t="s">
        <v>401</v>
      </c>
      <c r="F194" s="239" t="s">
        <v>402</v>
      </c>
      <c r="G194" s="240" t="s">
        <v>197</v>
      </c>
      <c r="H194" s="241">
        <v>1018.3630000000001</v>
      </c>
      <c r="I194" s="242"/>
      <c r="J194" s="243">
        <f>ROUND(I194*H194,2)</f>
        <v>0</v>
      </c>
      <c r="K194" s="244"/>
      <c r="L194" s="245"/>
      <c r="M194" s="246" t="s">
        <v>1</v>
      </c>
      <c r="N194" s="247" t="s">
        <v>42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152</v>
      </c>
      <c r="AT194" s="230" t="s">
        <v>269</v>
      </c>
      <c r="AU194" s="230" t="s">
        <v>87</v>
      </c>
      <c r="AY194" s="16" t="s">
        <v>136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85</v>
      </c>
      <c r="BK194" s="231">
        <f>ROUND(I194*H194,2)</f>
        <v>0</v>
      </c>
      <c r="BL194" s="16" t="s">
        <v>143</v>
      </c>
      <c r="BM194" s="230" t="s">
        <v>403</v>
      </c>
    </row>
    <row r="195" s="13" customFormat="1">
      <c r="A195" s="13"/>
      <c r="B195" s="248"/>
      <c r="C195" s="249"/>
      <c r="D195" s="250" t="s">
        <v>287</v>
      </c>
      <c r="E195" s="251" t="s">
        <v>1</v>
      </c>
      <c r="F195" s="252" t="s">
        <v>404</v>
      </c>
      <c r="G195" s="249"/>
      <c r="H195" s="253">
        <v>1018.3630000000001</v>
      </c>
      <c r="I195" s="254"/>
      <c r="J195" s="249"/>
      <c r="K195" s="249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287</v>
      </c>
      <c r="AU195" s="259" t="s">
        <v>87</v>
      </c>
      <c r="AV195" s="13" t="s">
        <v>87</v>
      </c>
      <c r="AW195" s="13" t="s">
        <v>34</v>
      </c>
      <c r="AX195" s="13" t="s">
        <v>77</v>
      </c>
      <c r="AY195" s="259" t="s">
        <v>136</v>
      </c>
    </row>
    <row r="196" s="14" customFormat="1">
      <c r="A196" s="14"/>
      <c r="B196" s="260"/>
      <c r="C196" s="261"/>
      <c r="D196" s="250" t="s">
        <v>287</v>
      </c>
      <c r="E196" s="262" t="s">
        <v>1</v>
      </c>
      <c r="F196" s="263" t="s">
        <v>289</v>
      </c>
      <c r="G196" s="261"/>
      <c r="H196" s="264">
        <v>1018.3630000000001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0" t="s">
        <v>287</v>
      </c>
      <c r="AU196" s="270" t="s">
        <v>87</v>
      </c>
      <c r="AV196" s="14" t="s">
        <v>143</v>
      </c>
      <c r="AW196" s="14" t="s">
        <v>34</v>
      </c>
      <c r="AX196" s="14" t="s">
        <v>85</v>
      </c>
      <c r="AY196" s="270" t="s">
        <v>136</v>
      </c>
    </row>
    <row r="197" s="12" customFormat="1" ht="22.8" customHeight="1">
      <c r="A197" s="12"/>
      <c r="B197" s="202"/>
      <c r="C197" s="203"/>
      <c r="D197" s="204" t="s">
        <v>76</v>
      </c>
      <c r="E197" s="216" t="s">
        <v>152</v>
      </c>
      <c r="F197" s="216" t="s">
        <v>405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SUM(P198:P225)</f>
        <v>0</v>
      </c>
      <c r="Q197" s="210"/>
      <c r="R197" s="211">
        <f>SUM(R198:R225)</f>
        <v>0</v>
      </c>
      <c r="S197" s="210"/>
      <c r="T197" s="212">
        <f>SUM(T198:T225)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85</v>
      </c>
      <c r="AT197" s="214" t="s">
        <v>76</v>
      </c>
      <c r="AU197" s="214" t="s">
        <v>85</v>
      </c>
      <c r="AY197" s="213" t="s">
        <v>136</v>
      </c>
      <c r="BK197" s="215">
        <f>SUM(BK198:BK225)</f>
        <v>0</v>
      </c>
    </row>
    <row r="198" s="2" customFormat="1" ht="24.15" customHeight="1">
      <c r="A198" s="37"/>
      <c r="B198" s="38"/>
      <c r="C198" s="218" t="s">
        <v>406</v>
      </c>
      <c r="D198" s="218" t="s">
        <v>139</v>
      </c>
      <c r="E198" s="219" t="s">
        <v>407</v>
      </c>
      <c r="F198" s="220" t="s">
        <v>408</v>
      </c>
      <c r="G198" s="221" t="s">
        <v>214</v>
      </c>
      <c r="H198" s="222">
        <v>2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42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143</v>
      </c>
      <c r="AT198" s="230" t="s">
        <v>139</v>
      </c>
      <c r="AU198" s="230" t="s">
        <v>87</v>
      </c>
      <c r="AY198" s="16" t="s">
        <v>136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85</v>
      </c>
      <c r="BK198" s="231">
        <f>ROUND(I198*H198,2)</f>
        <v>0</v>
      </c>
      <c r="BL198" s="16" t="s">
        <v>143</v>
      </c>
      <c r="BM198" s="230" t="s">
        <v>409</v>
      </c>
    </row>
    <row r="199" s="2" customFormat="1" ht="24.15" customHeight="1">
      <c r="A199" s="37"/>
      <c r="B199" s="38"/>
      <c r="C199" s="237" t="s">
        <v>297</v>
      </c>
      <c r="D199" s="237" t="s">
        <v>269</v>
      </c>
      <c r="E199" s="238" t="s">
        <v>410</v>
      </c>
      <c r="F199" s="239" t="s">
        <v>411</v>
      </c>
      <c r="G199" s="240" t="s">
        <v>214</v>
      </c>
      <c r="H199" s="241">
        <v>2</v>
      </c>
      <c r="I199" s="242"/>
      <c r="J199" s="243">
        <f>ROUND(I199*H199,2)</f>
        <v>0</v>
      </c>
      <c r="K199" s="244"/>
      <c r="L199" s="245"/>
      <c r="M199" s="246" t="s">
        <v>1</v>
      </c>
      <c r="N199" s="247" t="s">
        <v>42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152</v>
      </c>
      <c r="AT199" s="230" t="s">
        <v>269</v>
      </c>
      <c r="AU199" s="230" t="s">
        <v>87</v>
      </c>
      <c r="AY199" s="16" t="s">
        <v>136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85</v>
      </c>
      <c r="BK199" s="231">
        <f>ROUND(I199*H199,2)</f>
        <v>0</v>
      </c>
      <c r="BL199" s="16" t="s">
        <v>143</v>
      </c>
      <c r="BM199" s="230" t="s">
        <v>412</v>
      </c>
    </row>
    <row r="200" s="2" customFormat="1" ht="24.15" customHeight="1">
      <c r="A200" s="37"/>
      <c r="B200" s="38"/>
      <c r="C200" s="218" t="s">
        <v>413</v>
      </c>
      <c r="D200" s="218" t="s">
        <v>139</v>
      </c>
      <c r="E200" s="219" t="s">
        <v>414</v>
      </c>
      <c r="F200" s="220" t="s">
        <v>415</v>
      </c>
      <c r="G200" s="221" t="s">
        <v>214</v>
      </c>
      <c r="H200" s="222">
        <v>18.600000000000001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42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143</v>
      </c>
      <c r="AT200" s="230" t="s">
        <v>139</v>
      </c>
      <c r="AU200" s="230" t="s">
        <v>87</v>
      </c>
      <c r="AY200" s="16" t="s">
        <v>136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85</v>
      </c>
      <c r="BK200" s="231">
        <f>ROUND(I200*H200,2)</f>
        <v>0</v>
      </c>
      <c r="BL200" s="16" t="s">
        <v>143</v>
      </c>
      <c r="BM200" s="230" t="s">
        <v>416</v>
      </c>
    </row>
    <row r="201" s="2" customFormat="1" ht="24.15" customHeight="1">
      <c r="A201" s="37"/>
      <c r="B201" s="38"/>
      <c r="C201" s="237" t="s">
        <v>301</v>
      </c>
      <c r="D201" s="237" t="s">
        <v>269</v>
      </c>
      <c r="E201" s="238" t="s">
        <v>417</v>
      </c>
      <c r="F201" s="239" t="s">
        <v>418</v>
      </c>
      <c r="G201" s="240" t="s">
        <v>214</v>
      </c>
      <c r="H201" s="241">
        <v>19.158000000000001</v>
      </c>
      <c r="I201" s="242"/>
      <c r="J201" s="243">
        <f>ROUND(I201*H201,2)</f>
        <v>0</v>
      </c>
      <c r="K201" s="244"/>
      <c r="L201" s="245"/>
      <c r="M201" s="246" t="s">
        <v>1</v>
      </c>
      <c r="N201" s="247" t="s">
        <v>42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152</v>
      </c>
      <c r="AT201" s="230" t="s">
        <v>269</v>
      </c>
      <c r="AU201" s="230" t="s">
        <v>87</v>
      </c>
      <c r="AY201" s="16" t="s">
        <v>136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85</v>
      </c>
      <c r="BK201" s="231">
        <f>ROUND(I201*H201,2)</f>
        <v>0</v>
      </c>
      <c r="BL201" s="16" t="s">
        <v>143</v>
      </c>
      <c r="BM201" s="230" t="s">
        <v>419</v>
      </c>
    </row>
    <row r="202" s="13" customFormat="1">
      <c r="A202" s="13"/>
      <c r="B202" s="248"/>
      <c r="C202" s="249"/>
      <c r="D202" s="250" t="s">
        <v>287</v>
      </c>
      <c r="E202" s="251" t="s">
        <v>1</v>
      </c>
      <c r="F202" s="252" t="s">
        <v>420</v>
      </c>
      <c r="G202" s="249"/>
      <c r="H202" s="253">
        <v>19.158000000000001</v>
      </c>
      <c r="I202" s="254"/>
      <c r="J202" s="249"/>
      <c r="K202" s="249"/>
      <c r="L202" s="255"/>
      <c r="M202" s="256"/>
      <c r="N202" s="257"/>
      <c r="O202" s="257"/>
      <c r="P202" s="257"/>
      <c r="Q202" s="257"/>
      <c r="R202" s="257"/>
      <c r="S202" s="257"/>
      <c r="T202" s="25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9" t="s">
        <v>287</v>
      </c>
      <c r="AU202" s="259" t="s">
        <v>87</v>
      </c>
      <c r="AV202" s="13" t="s">
        <v>87</v>
      </c>
      <c r="AW202" s="13" t="s">
        <v>34</v>
      </c>
      <c r="AX202" s="13" t="s">
        <v>77</v>
      </c>
      <c r="AY202" s="259" t="s">
        <v>136</v>
      </c>
    </row>
    <row r="203" s="14" customFormat="1">
      <c r="A203" s="14"/>
      <c r="B203" s="260"/>
      <c r="C203" s="261"/>
      <c r="D203" s="250" t="s">
        <v>287</v>
      </c>
      <c r="E203" s="262" t="s">
        <v>1</v>
      </c>
      <c r="F203" s="263" t="s">
        <v>289</v>
      </c>
      <c r="G203" s="261"/>
      <c r="H203" s="264">
        <v>19.158000000000001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0" t="s">
        <v>287</v>
      </c>
      <c r="AU203" s="270" t="s">
        <v>87</v>
      </c>
      <c r="AV203" s="14" t="s">
        <v>143</v>
      </c>
      <c r="AW203" s="14" t="s">
        <v>34</v>
      </c>
      <c r="AX203" s="14" t="s">
        <v>85</v>
      </c>
      <c r="AY203" s="270" t="s">
        <v>136</v>
      </c>
    </row>
    <row r="204" s="2" customFormat="1" ht="33" customHeight="1">
      <c r="A204" s="37"/>
      <c r="B204" s="38"/>
      <c r="C204" s="218" t="s">
        <v>421</v>
      </c>
      <c r="D204" s="218" t="s">
        <v>139</v>
      </c>
      <c r="E204" s="219" t="s">
        <v>422</v>
      </c>
      <c r="F204" s="220" t="s">
        <v>423</v>
      </c>
      <c r="G204" s="221" t="s">
        <v>424</v>
      </c>
      <c r="H204" s="222">
        <v>8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42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143</v>
      </c>
      <c r="AT204" s="230" t="s">
        <v>139</v>
      </c>
      <c r="AU204" s="230" t="s">
        <v>87</v>
      </c>
      <c r="AY204" s="16" t="s">
        <v>136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85</v>
      </c>
      <c r="BK204" s="231">
        <f>ROUND(I204*H204,2)</f>
        <v>0</v>
      </c>
      <c r="BL204" s="16" t="s">
        <v>143</v>
      </c>
      <c r="BM204" s="230" t="s">
        <v>425</v>
      </c>
    </row>
    <row r="205" s="2" customFormat="1" ht="16.5" customHeight="1">
      <c r="A205" s="37"/>
      <c r="B205" s="38"/>
      <c r="C205" s="237" t="s">
        <v>304</v>
      </c>
      <c r="D205" s="237" t="s">
        <v>269</v>
      </c>
      <c r="E205" s="238" t="s">
        <v>426</v>
      </c>
      <c r="F205" s="239" t="s">
        <v>427</v>
      </c>
      <c r="G205" s="240" t="s">
        <v>424</v>
      </c>
      <c r="H205" s="241">
        <v>6</v>
      </c>
      <c r="I205" s="242"/>
      <c r="J205" s="243">
        <f>ROUND(I205*H205,2)</f>
        <v>0</v>
      </c>
      <c r="K205" s="244"/>
      <c r="L205" s="245"/>
      <c r="M205" s="246" t="s">
        <v>1</v>
      </c>
      <c r="N205" s="247" t="s">
        <v>42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152</v>
      </c>
      <c r="AT205" s="230" t="s">
        <v>269</v>
      </c>
      <c r="AU205" s="230" t="s">
        <v>87</v>
      </c>
      <c r="AY205" s="16" t="s">
        <v>136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85</v>
      </c>
      <c r="BK205" s="231">
        <f>ROUND(I205*H205,2)</f>
        <v>0</v>
      </c>
      <c r="BL205" s="16" t="s">
        <v>143</v>
      </c>
      <c r="BM205" s="230" t="s">
        <v>428</v>
      </c>
    </row>
    <row r="206" s="2" customFormat="1" ht="16.5" customHeight="1">
      <c r="A206" s="37"/>
      <c r="B206" s="38"/>
      <c r="C206" s="237" t="s">
        <v>429</v>
      </c>
      <c r="D206" s="237" t="s">
        <v>269</v>
      </c>
      <c r="E206" s="238" t="s">
        <v>430</v>
      </c>
      <c r="F206" s="239" t="s">
        <v>431</v>
      </c>
      <c r="G206" s="240" t="s">
        <v>424</v>
      </c>
      <c r="H206" s="241">
        <v>2</v>
      </c>
      <c r="I206" s="242"/>
      <c r="J206" s="243">
        <f>ROUND(I206*H206,2)</f>
        <v>0</v>
      </c>
      <c r="K206" s="244"/>
      <c r="L206" s="245"/>
      <c r="M206" s="246" t="s">
        <v>1</v>
      </c>
      <c r="N206" s="247" t="s">
        <v>42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152</v>
      </c>
      <c r="AT206" s="230" t="s">
        <v>269</v>
      </c>
      <c r="AU206" s="230" t="s">
        <v>87</v>
      </c>
      <c r="AY206" s="16" t="s">
        <v>136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85</v>
      </c>
      <c r="BK206" s="231">
        <f>ROUND(I206*H206,2)</f>
        <v>0</v>
      </c>
      <c r="BL206" s="16" t="s">
        <v>143</v>
      </c>
      <c r="BM206" s="230" t="s">
        <v>432</v>
      </c>
    </row>
    <row r="207" s="2" customFormat="1" ht="37.8" customHeight="1">
      <c r="A207" s="37"/>
      <c r="B207" s="38"/>
      <c r="C207" s="218" t="s">
        <v>308</v>
      </c>
      <c r="D207" s="218" t="s">
        <v>139</v>
      </c>
      <c r="E207" s="219" t="s">
        <v>433</v>
      </c>
      <c r="F207" s="220" t="s">
        <v>434</v>
      </c>
      <c r="G207" s="221" t="s">
        <v>424</v>
      </c>
      <c r="H207" s="222">
        <v>3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42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143</v>
      </c>
      <c r="AT207" s="230" t="s">
        <v>139</v>
      </c>
      <c r="AU207" s="230" t="s">
        <v>87</v>
      </c>
      <c r="AY207" s="16" t="s">
        <v>136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85</v>
      </c>
      <c r="BK207" s="231">
        <f>ROUND(I207*H207,2)</f>
        <v>0</v>
      </c>
      <c r="BL207" s="16" t="s">
        <v>143</v>
      </c>
      <c r="BM207" s="230" t="s">
        <v>435</v>
      </c>
    </row>
    <row r="208" s="2" customFormat="1" ht="16.5" customHeight="1">
      <c r="A208" s="37"/>
      <c r="B208" s="38"/>
      <c r="C208" s="237" t="s">
        <v>436</v>
      </c>
      <c r="D208" s="237" t="s">
        <v>269</v>
      </c>
      <c r="E208" s="238" t="s">
        <v>437</v>
      </c>
      <c r="F208" s="239" t="s">
        <v>438</v>
      </c>
      <c r="G208" s="240" t="s">
        <v>424</v>
      </c>
      <c r="H208" s="241">
        <v>3</v>
      </c>
      <c r="I208" s="242"/>
      <c r="J208" s="243">
        <f>ROUND(I208*H208,2)</f>
        <v>0</v>
      </c>
      <c r="K208" s="244"/>
      <c r="L208" s="245"/>
      <c r="M208" s="246" t="s">
        <v>1</v>
      </c>
      <c r="N208" s="247" t="s">
        <v>42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152</v>
      </c>
      <c r="AT208" s="230" t="s">
        <v>269</v>
      </c>
      <c r="AU208" s="230" t="s">
        <v>87</v>
      </c>
      <c r="AY208" s="16" t="s">
        <v>136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85</v>
      </c>
      <c r="BK208" s="231">
        <f>ROUND(I208*H208,2)</f>
        <v>0</v>
      </c>
      <c r="BL208" s="16" t="s">
        <v>143</v>
      </c>
      <c r="BM208" s="230" t="s">
        <v>439</v>
      </c>
    </row>
    <row r="209" s="2" customFormat="1" ht="33" customHeight="1">
      <c r="A209" s="37"/>
      <c r="B209" s="38"/>
      <c r="C209" s="237" t="s">
        <v>311</v>
      </c>
      <c r="D209" s="237" t="s">
        <v>269</v>
      </c>
      <c r="E209" s="238" t="s">
        <v>440</v>
      </c>
      <c r="F209" s="239" t="s">
        <v>441</v>
      </c>
      <c r="G209" s="240" t="s">
        <v>214</v>
      </c>
      <c r="H209" s="241">
        <v>3</v>
      </c>
      <c r="I209" s="242"/>
      <c r="J209" s="243">
        <f>ROUND(I209*H209,2)</f>
        <v>0</v>
      </c>
      <c r="K209" s="244"/>
      <c r="L209" s="245"/>
      <c r="M209" s="246" t="s">
        <v>1</v>
      </c>
      <c r="N209" s="247" t="s">
        <v>42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152</v>
      </c>
      <c r="AT209" s="230" t="s">
        <v>269</v>
      </c>
      <c r="AU209" s="230" t="s">
        <v>87</v>
      </c>
      <c r="AY209" s="16" t="s">
        <v>136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85</v>
      </c>
      <c r="BK209" s="231">
        <f>ROUND(I209*H209,2)</f>
        <v>0</v>
      </c>
      <c r="BL209" s="16" t="s">
        <v>143</v>
      </c>
      <c r="BM209" s="230" t="s">
        <v>442</v>
      </c>
    </row>
    <row r="210" s="2" customFormat="1" ht="24.15" customHeight="1">
      <c r="A210" s="37"/>
      <c r="B210" s="38"/>
      <c r="C210" s="218" t="s">
        <v>443</v>
      </c>
      <c r="D210" s="218" t="s">
        <v>139</v>
      </c>
      <c r="E210" s="219" t="s">
        <v>444</v>
      </c>
      <c r="F210" s="220" t="s">
        <v>445</v>
      </c>
      <c r="G210" s="221" t="s">
        <v>424</v>
      </c>
      <c r="H210" s="222">
        <v>3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42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143</v>
      </c>
      <c r="AT210" s="230" t="s">
        <v>139</v>
      </c>
      <c r="AU210" s="230" t="s">
        <v>87</v>
      </c>
      <c r="AY210" s="16" t="s">
        <v>136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85</v>
      </c>
      <c r="BK210" s="231">
        <f>ROUND(I210*H210,2)</f>
        <v>0</v>
      </c>
      <c r="BL210" s="16" t="s">
        <v>143</v>
      </c>
      <c r="BM210" s="230" t="s">
        <v>446</v>
      </c>
    </row>
    <row r="211" s="2" customFormat="1" ht="24.15" customHeight="1">
      <c r="A211" s="37"/>
      <c r="B211" s="38"/>
      <c r="C211" s="218" t="s">
        <v>315</v>
      </c>
      <c r="D211" s="218" t="s">
        <v>139</v>
      </c>
      <c r="E211" s="219" t="s">
        <v>447</v>
      </c>
      <c r="F211" s="220" t="s">
        <v>448</v>
      </c>
      <c r="G211" s="221" t="s">
        <v>424</v>
      </c>
      <c r="H211" s="222">
        <v>3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42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143</v>
      </c>
      <c r="AT211" s="230" t="s">
        <v>139</v>
      </c>
      <c r="AU211" s="230" t="s">
        <v>87</v>
      </c>
      <c r="AY211" s="16" t="s">
        <v>136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85</v>
      </c>
      <c r="BK211" s="231">
        <f>ROUND(I211*H211,2)</f>
        <v>0</v>
      </c>
      <c r="BL211" s="16" t="s">
        <v>143</v>
      </c>
      <c r="BM211" s="230" t="s">
        <v>449</v>
      </c>
    </row>
    <row r="212" s="2" customFormat="1" ht="24.15" customHeight="1">
      <c r="A212" s="37"/>
      <c r="B212" s="38"/>
      <c r="C212" s="218" t="s">
        <v>450</v>
      </c>
      <c r="D212" s="218" t="s">
        <v>139</v>
      </c>
      <c r="E212" s="219" t="s">
        <v>451</v>
      </c>
      <c r="F212" s="220" t="s">
        <v>452</v>
      </c>
      <c r="G212" s="221" t="s">
        <v>424</v>
      </c>
      <c r="H212" s="222">
        <v>3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42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143</v>
      </c>
      <c r="AT212" s="230" t="s">
        <v>139</v>
      </c>
      <c r="AU212" s="230" t="s">
        <v>87</v>
      </c>
      <c r="AY212" s="16" t="s">
        <v>136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85</v>
      </c>
      <c r="BK212" s="231">
        <f>ROUND(I212*H212,2)</f>
        <v>0</v>
      </c>
      <c r="BL212" s="16" t="s">
        <v>143</v>
      </c>
      <c r="BM212" s="230" t="s">
        <v>453</v>
      </c>
    </row>
    <row r="213" s="2" customFormat="1" ht="24.15" customHeight="1">
      <c r="A213" s="37"/>
      <c r="B213" s="38"/>
      <c r="C213" s="218" t="s">
        <v>318</v>
      </c>
      <c r="D213" s="218" t="s">
        <v>139</v>
      </c>
      <c r="E213" s="219" t="s">
        <v>454</v>
      </c>
      <c r="F213" s="220" t="s">
        <v>455</v>
      </c>
      <c r="G213" s="221" t="s">
        <v>424</v>
      </c>
      <c r="H213" s="222">
        <v>3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42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143</v>
      </c>
      <c r="AT213" s="230" t="s">
        <v>139</v>
      </c>
      <c r="AU213" s="230" t="s">
        <v>87</v>
      </c>
      <c r="AY213" s="16" t="s">
        <v>136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85</v>
      </c>
      <c r="BK213" s="231">
        <f>ROUND(I213*H213,2)</f>
        <v>0</v>
      </c>
      <c r="BL213" s="16" t="s">
        <v>143</v>
      </c>
      <c r="BM213" s="230" t="s">
        <v>456</v>
      </c>
    </row>
    <row r="214" s="2" customFormat="1" ht="24.15" customHeight="1">
      <c r="A214" s="37"/>
      <c r="B214" s="38"/>
      <c r="C214" s="218" t="s">
        <v>457</v>
      </c>
      <c r="D214" s="218" t="s">
        <v>139</v>
      </c>
      <c r="E214" s="219" t="s">
        <v>458</v>
      </c>
      <c r="F214" s="220" t="s">
        <v>459</v>
      </c>
      <c r="G214" s="221" t="s">
        <v>424</v>
      </c>
      <c r="H214" s="222">
        <v>3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42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143</v>
      </c>
      <c r="AT214" s="230" t="s">
        <v>139</v>
      </c>
      <c r="AU214" s="230" t="s">
        <v>87</v>
      </c>
      <c r="AY214" s="16" t="s">
        <v>136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85</v>
      </c>
      <c r="BK214" s="231">
        <f>ROUND(I214*H214,2)</f>
        <v>0</v>
      </c>
      <c r="BL214" s="16" t="s">
        <v>143</v>
      </c>
      <c r="BM214" s="230" t="s">
        <v>460</v>
      </c>
    </row>
    <row r="215" s="2" customFormat="1" ht="33" customHeight="1">
      <c r="A215" s="37"/>
      <c r="B215" s="38"/>
      <c r="C215" s="237" t="s">
        <v>322</v>
      </c>
      <c r="D215" s="237" t="s">
        <v>269</v>
      </c>
      <c r="E215" s="238" t="s">
        <v>461</v>
      </c>
      <c r="F215" s="239" t="s">
        <v>462</v>
      </c>
      <c r="G215" s="240" t="s">
        <v>424</v>
      </c>
      <c r="H215" s="241">
        <v>3</v>
      </c>
      <c r="I215" s="242"/>
      <c r="J215" s="243">
        <f>ROUND(I215*H215,2)</f>
        <v>0</v>
      </c>
      <c r="K215" s="244"/>
      <c r="L215" s="245"/>
      <c r="M215" s="246" t="s">
        <v>1</v>
      </c>
      <c r="N215" s="247" t="s">
        <v>42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152</v>
      </c>
      <c r="AT215" s="230" t="s">
        <v>269</v>
      </c>
      <c r="AU215" s="230" t="s">
        <v>87</v>
      </c>
      <c r="AY215" s="16" t="s">
        <v>136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85</v>
      </c>
      <c r="BK215" s="231">
        <f>ROUND(I215*H215,2)</f>
        <v>0</v>
      </c>
      <c r="BL215" s="16" t="s">
        <v>143</v>
      </c>
      <c r="BM215" s="230" t="s">
        <v>463</v>
      </c>
    </row>
    <row r="216" s="2" customFormat="1" ht="24.15" customHeight="1">
      <c r="A216" s="37"/>
      <c r="B216" s="38"/>
      <c r="C216" s="237" t="s">
        <v>464</v>
      </c>
      <c r="D216" s="237" t="s">
        <v>269</v>
      </c>
      <c r="E216" s="238" t="s">
        <v>465</v>
      </c>
      <c r="F216" s="239" t="s">
        <v>466</v>
      </c>
      <c r="G216" s="240" t="s">
        <v>424</v>
      </c>
      <c r="H216" s="241">
        <v>4</v>
      </c>
      <c r="I216" s="242"/>
      <c r="J216" s="243">
        <f>ROUND(I216*H216,2)</f>
        <v>0</v>
      </c>
      <c r="K216" s="244"/>
      <c r="L216" s="245"/>
      <c r="M216" s="246" t="s">
        <v>1</v>
      </c>
      <c r="N216" s="247" t="s">
        <v>42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152</v>
      </c>
      <c r="AT216" s="230" t="s">
        <v>269</v>
      </c>
      <c r="AU216" s="230" t="s">
        <v>87</v>
      </c>
      <c r="AY216" s="16" t="s">
        <v>136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85</v>
      </c>
      <c r="BK216" s="231">
        <f>ROUND(I216*H216,2)</f>
        <v>0</v>
      </c>
      <c r="BL216" s="16" t="s">
        <v>143</v>
      </c>
      <c r="BM216" s="230" t="s">
        <v>467</v>
      </c>
    </row>
    <row r="217" s="2" customFormat="1" ht="21.75" customHeight="1">
      <c r="A217" s="37"/>
      <c r="B217" s="38"/>
      <c r="C217" s="237" t="s">
        <v>325</v>
      </c>
      <c r="D217" s="237" t="s">
        <v>269</v>
      </c>
      <c r="E217" s="238" t="s">
        <v>468</v>
      </c>
      <c r="F217" s="239" t="s">
        <v>469</v>
      </c>
      <c r="G217" s="240" t="s">
        <v>424</v>
      </c>
      <c r="H217" s="241">
        <v>3</v>
      </c>
      <c r="I217" s="242"/>
      <c r="J217" s="243">
        <f>ROUND(I217*H217,2)</f>
        <v>0</v>
      </c>
      <c r="K217" s="244"/>
      <c r="L217" s="245"/>
      <c r="M217" s="246" t="s">
        <v>1</v>
      </c>
      <c r="N217" s="247" t="s">
        <v>42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152</v>
      </c>
      <c r="AT217" s="230" t="s">
        <v>269</v>
      </c>
      <c r="AU217" s="230" t="s">
        <v>87</v>
      </c>
      <c r="AY217" s="16" t="s">
        <v>136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85</v>
      </c>
      <c r="BK217" s="231">
        <f>ROUND(I217*H217,2)</f>
        <v>0</v>
      </c>
      <c r="BL217" s="16" t="s">
        <v>143</v>
      </c>
      <c r="BM217" s="230" t="s">
        <v>470</v>
      </c>
    </row>
    <row r="218" s="2" customFormat="1" ht="24.15" customHeight="1">
      <c r="A218" s="37"/>
      <c r="B218" s="38"/>
      <c r="C218" s="237" t="s">
        <v>471</v>
      </c>
      <c r="D218" s="237" t="s">
        <v>269</v>
      </c>
      <c r="E218" s="238" t="s">
        <v>472</v>
      </c>
      <c r="F218" s="239" t="s">
        <v>473</v>
      </c>
      <c r="G218" s="240" t="s">
        <v>424</v>
      </c>
      <c r="H218" s="241">
        <v>3</v>
      </c>
      <c r="I218" s="242"/>
      <c r="J218" s="243">
        <f>ROUND(I218*H218,2)</f>
        <v>0</v>
      </c>
      <c r="K218" s="244"/>
      <c r="L218" s="245"/>
      <c r="M218" s="246" t="s">
        <v>1</v>
      </c>
      <c r="N218" s="247" t="s">
        <v>42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152</v>
      </c>
      <c r="AT218" s="230" t="s">
        <v>269</v>
      </c>
      <c r="AU218" s="230" t="s">
        <v>87</v>
      </c>
      <c r="AY218" s="16" t="s">
        <v>136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85</v>
      </c>
      <c r="BK218" s="231">
        <f>ROUND(I218*H218,2)</f>
        <v>0</v>
      </c>
      <c r="BL218" s="16" t="s">
        <v>143</v>
      </c>
      <c r="BM218" s="230" t="s">
        <v>474</v>
      </c>
    </row>
    <row r="219" s="2" customFormat="1" ht="16.5" customHeight="1">
      <c r="A219" s="37"/>
      <c r="B219" s="38"/>
      <c r="C219" s="237" t="s">
        <v>330</v>
      </c>
      <c r="D219" s="237" t="s">
        <v>269</v>
      </c>
      <c r="E219" s="238" t="s">
        <v>475</v>
      </c>
      <c r="F219" s="239" t="s">
        <v>476</v>
      </c>
      <c r="G219" s="240" t="s">
        <v>424</v>
      </c>
      <c r="H219" s="241">
        <v>3</v>
      </c>
      <c r="I219" s="242"/>
      <c r="J219" s="243">
        <f>ROUND(I219*H219,2)</f>
        <v>0</v>
      </c>
      <c r="K219" s="244"/>
      <c r="L219" s="245"/>
      <c r="M219" s="246" t="s">
        <v>1</v>
      </c>
      <c r="N219" s="247" t="s">
        <v>42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152</v>
      </c>
      <c r="AT219" s="230" t="s">
        <v>269</v>
      </c>
      <c r="AU219" s="230" t="s">
        <v>87</v>
      </c>
      <c r="AY219" s="16" t="s">
        <v>136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85</v>
      </c>
      <c r="BK219" s="231">
        <f>ROUND(I219*H219,2)</f>
        <v>0</v>
      </c>
      <c r="BL219" s="16" t="s">
        <v>143</v>
      </c>
      <c r="BM219" s="230" t="s">
        <v>477</v>
      </c>
    </row>
    <row r="220" s="2" customFormat="1" ht="24.15" customHeight="1">
      <c r="A220" s="37"/>
      <c r="B220" s="38"/>
      <c r="C220" s="218" t="s">
        <v>478</v>
      </c>
      <c r="D220" s="218" t="s">
        <v>139</v>
      </c>
      <c r="E220" s="219" t="s">
        <v>479</v>
      </c>
      <c r="F220" s="220" t="s">
        <v>480</v>
      </c>
      <c r="G220" s="221" t="s">
        <v>424</v>
      </c>
      <c r="H220" s="222">
        <v>3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42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143</v>
      </c>
      <c r="AT220" s="230" t="s">
        <v>139</v>
      </c>
      <c r="AU220" s="230" t="s">
        <v>87</v>
      </c>
      <c r="AY220" s="16" t="s">
        <v>136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85</v>
      </c>
      <c r="BK220" s="231">
        <f>ROUND(I220*H220,2)</f>
        <v>0</v>
      </c>
      <c r="BL220" s="16" t="s">
        <v>143</v>
      </c>
      <c r="BM220" s="230" t="s">
        <v>481</v>
      </c>
    </row>
    <row r="221" s="2" customFormat="1" ht="24.15" customHeight="1">
      <c r="A221" s="37"/>
      <c r="B221" s="38"/>
      <c r="C221" s="218" t="s">
        <v>333</v>
      </c>
      <c r="D221" s="218" t="s">
        <v>139</v>
      </c>
      <c r="E221" s="219" t="s">
        <v>482</v>
      </c>
      <c r="F221" s="220" t="s">
        <v>483</v>
      </c>
      <c r="G221" s="221" t="s">
        <v>424</v>
      </c>
      <c r="H221" s="222">
        <v>5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42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143</v>
      </c>
      <c r="AT221" s="230" t="s">
        <v>139</v>
      </c>
      <c r="AU221" s="230" t="s">
        <v>87</v>
      </c>
      <c r="AY221" s="16" t="s">
        <v>136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85</v>
      </c>
      <c r="BK221" s="231">
        <f>ROUND(I221*H221,2)</f>
        <v>0</v>
      </c>
      <c r="BL221" s="16" t="s">
        <v>143</v>
      </c>
      <c r="BM221" s="230" t="s">
        <v>484</v>
      </c>
    </row>
    <row r="222" s="2" customFormat="1" ht="33" customHeight="1">
      <c r="A222" s="37"/>
      <c r="B222" s="38"/>
      <c r="C222" s="218" t="s">
        <v>485</v>
      </c>
      <c r="D222" s="218" t="s">
        <v>139</v>
      </c>
      <c r="E222" s="219" t="s">
        <v>486</v>
      </c>
      <c r="F222" s="220" t="s">
        <v>487</v>
      </c>
      <c r="G222" s="221" t="s">
        <v>424</v>
      </c>
      <c r="H222" s="222">
        <v>2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42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143</v>
      </c>
      <c r="AT222" s="230" t="s">
        <v>139</v>
      </c>
      <c r="AU222" s="230" t="s">
        <v>87</v>
      </c>
      <c r="AY222" s="16" t="s">
        <v>136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85</v>
      </c>
      <c r="BK222" s="231">
        <f>ROUND(I222*H222,2)</f>
        <v>0</v>
      </c>
      <c r="BL222" s="16" t="s">
        <v>143</v>
      </c>
      <c r="BM222" s="230" t="s">
        <v>488</v>
      </c>
    </row>
    <row r="223" s="2" customFormat="1" ht="33" customHeight="1">
      <c r="A223" s="37"/>
      <c r="B223" s="38"/>
      <c r="C223" s="218" t="s">
        <v>337</v>
      </c>
      <c r="D223" s="218" t="s">
        <v>139</v>
      </c>
      <c r="E223" s="219" t="s">
        <v>489</v>
      </c>
      <c r="F223" s="220" t="s">
        <v>490</v>
      </c>
      <c r="G223" s="221" t="s">
        <v>424</v>
      </c>
      <c r="H223" s="222">
        <v>2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42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143</v>
      </c>
      <c r="AT223" s="230" t="s">
        <v>139</v>
      </c>
      <c r="AU223" s="230" t="s">
        <v>87</v>
      </c>
      <c r="AY223" s="16" t="s">
        <v>136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85</v>
      </c>
      <c r="BK223" s="231">
        <f>ROUND(I223*H223,2)</f>
        <v>0</v>
      </c>
      <c r="BL223" s="16" t="s">
        <v>143</v>
      </c>
      <c r="BM223" s="230" t="s">
        <v>491</v>
      </c>
    </row>
    <row r="224" s="2" customFormat="1" ht="33" customHeight="1">
      <c r="A224" s="37"/>
      <c r="B224" s="38"/>
      <c r="C224" s="218" t="s">
        <v>492</v>
      </c>
      <c r="D224" s="218" t="s">
        <v>139</v>
      </c>
      <c r="E224" s="219" t="s">
        <v>493</v>
      </c>
      <c r="F224" s="220" t="s">
        <v>494</v>
      </c>
      <c r="G224" s="221" t="s">
        <v>424</v>
      </c>
      <c r="H224" s="222">
        <v>4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42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143</v>
      </c>
      <c r="AT224" s="230" t="s">
        <v>139</v>
      </c>
      <c r="AU224" s="230" t="s">
        <v>87</v>
      </c>
      <c r="AY224" s="16" t="s">
        <v>136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85</v>
      </c>
      <c r="BK224" s="231">
        <f>ROUND(I224*H224,2)</f>
        <v>0</v>
      </c>
      <c r="BL224" s="16" t="s">
        <v>143</v>
      </c>
      <c r="BM224" s="230" t="s">
        <v>495</v>
      </c>
    </row>
    <row r="225" s="2" customFormat="1" ht="44.25" customHeight="1">
      <c r="A225" s="37"/>
      <c r="B225" s="38"/>
      <c r="C225" s="218" t="s">
        <v>340</v>
      </c>
      <c r="D225" s="218" t="s">
        <v>139</v>
      </c>
      <c r="E225" s="219" t="s">
        <v>496</v>
      </c>
      <c r="F225" s="220" t="s">
        <v>497</v>
      </c>
      <c r="G225" s="221" t="s">
        <v>424</v>
      </c>
      <c r="H225" s="222">
        <v>1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42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143</v>
      </c>
      <c r="AT225" s="230" t="s">
        <v>139</v>
      </c>
      <c r="AU225" s="230" t="s">
        <v>87</v>
      </c>
      <c r="AY225" s="16" t="s">
        <v>136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85</v>
      </c>
      <c r="BK225" s="231">
        <f>ROUND(I225*H225,2)</f>
        <v>0</v>
      </c>
      <c r="BL225" s="16" t="s">
        <v>143</v>
      </c>
      <c r="BM225" s="230" t="s">
        <v>498</v>
      </c>
    </row>
    <row r="226" s="12" customFormat="1" ht="22.8" customHeight="1">
      <c r="A226" s="12"/>
      <c r="B226" s="202"/>
      <c r="C226" s="203"/>
      <c r="D226" s="204" t="s">
        <v>76</v>
      </c>
      <c r="E226" s="216" t="s">
        <v>169</v>
      </c>
      <c r="F226" s="216" t="s">
        <v>499</v>
      </c>
      <c r="G226" s="203"/>
      <c r="H226" s="203"/>
      <c r="I226" s="206"/>
      <c r="J226" s="217">
        <f>BK226</f>
        <v>0</v>
      </c>
      <c r="K226" s="203"/>
      <c r="L226" s="208"/>
      <c r="M226" s="209"/>
      <c r="N226" s="210"/>
      <c r="O226" s="210"/>
      <c r="P226" s="211">
        <f>SUM(P227:P253)</f>
        <v>0</v>
      </c>
      <c r="Q226" s="210"/>
      <c r="R226" s="211">
        <f>SUM(R227:R253)</f>
        <v>0</v>
      </c>
      <c r="S226" s="210"/>
      <c r="T226" s="212">
        <f>SUM(T227:T253)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85</v>
      </c>
      <c r="AT226" s="214" t="s">
        <v>76</v>
      </c>
      <c r="AU226" s="214" t="s">
        <v>85</v>
      </c>
      <c r="AY226" s="213" t="s">
        <v>136</v>
      </c>
      <c r="BK226" s="215">
        <f>SUM(BK227:BK253)</f>
        <v>0</v>
      </c>
    </row>
    <row r="227" s="2" customFormat="1" ht="24.15" customHeight="1">
      <c r="A227" s="37"/>
      <c r="B227" s="38"/>
      <c r="C227" s="218" t="s">
        <v>500</v>
      </c>
      <c r="D227" s="218" t="s">
        <v>139</v>
      </c>
      <c r="E227" s="219" t="s">
        <v>501</v>
      </c>
      <c r="F227" s="220" t="s">
        <v>502</v>
      </c>
      <c r="G227" s="221" t="s">
        <v>197</v>
      </c>
      <c r="H227" s="222">
        <v>42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42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143</v>
      </c>
      <c r="AT227" s="230" t="s">
        <v>139</v>
      </c>
      <c r="AU227" s="230" t="s">
        <v>87</v>
      </c>
      <c r="AY227" s="16" t="s">
        <v>136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85</v>
      </c>
      <c r="BK227" s="231">
        <f>ROUND(I227*H227,2)</f>
        <v>0</v>
      </c>
      <c r="BL227" s="16" t="s">
        <v>143</v>
      </c>
      <c r="BM227" s="230" t="s">
        <v>503</v>
      </c>
    </row>
    <row r="228" s="2" customFormat="1" ht="33" customHeight="1">
      <c r="A228" s="37"/>
      <c r="B228" s="38"/>
      <c r="C228" s="218" t="s">
        <v>344</v>
      </c>
      <c r="D228" s="218" t="s">
        <v>139</v>
      </c>
      <c r="E228" s="219" t="s">
        <v>504</v>
      </c>
      <c r="F228" s="220" t="s">
        <v>505</v>
      </c>
      <c r="G228" s="221" t="s">
        <v>214</v>
      </c>
      <c r="H228" s="222">
        <v>20.120000000000001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42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143</v>
      </c>
      <c r="AT228" s="230" t="s">
        <v>139</v>
      </c>
      <c r="AU228" s="230" t="s">
        <v>87</v>
      </c>
      <c r="AY228" s="16" t="s">
        <v>136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85</v>
      </c>
      <c r="BK228" s="231">
        <f>ROUND(I228*H228,2)</f>
        <v>0</v>
      </c>
      <c r="BL228" s="16" t="s">
        <v>143</v>
      </c>
      <c r="BM228" s="230" t="s">
        <v>506</v>
      </c>
    </row>
    <row r="229" s="2" customFormat="1" ht="16.5" customHeight="1">
      <c r="A229" s="37"/>
      <c r="B229" s="38"/>
      <c r="C229" s="237" t="s">
        <v>507</v>
      </c>
      <c r="D229" s="237" t="s">
        <v>269</v>
      </c>
      <c r="E229" s="238" t="s">
        <v>508</v>
      </c>
      <c r="F229" s="239" t="s">
        <v>509</v>
      </c>
      <c r="G229" s="240" t="s">
        <v>214</v>
      </c>
      <c r="H229" s="241">
        <v>10</v>
      </c>
      <c r="I229" s="242"/>
      <c r="J229" s="243">
        <f>ROUND(I229*H229,2)</f>
        <v>0</v>
      </c>
      <c r="K229" s="244"/>
      <c r="L229" s="245"/>
      <c r="M229" s="246" t="s">
        <v>1</v>
      </c>
      <c r="N229" s="247" t="s">
        <v>42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152</v>
      </c>
      <c r="AT229" s="230" t="s">
        <v>269</v>
      </c>
      <c r="AU229" s="230" t="s">
        <v>87</v>
      </c>
      <c r="AY229" s="16" t="s">
        <v>136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85</v>
      </c>
      <c r="BK229" s="231">
        <f>ROUND(I229*H229,2)</f>
        <v>0</v>
      </c>
      <c r="BL229" s="16" t="s">
        <v>143</v>
      </c>
      <c r="BM229" s="230" t="s">
        <v>510</v>
      </c>
    </row>
    <row r="230" s="13" customFormat="1">
      <c r="A230" s="13"/>
      <c r="B230" s="248"/>
      <c r="C230" s="249"/>
      <c r="D230" s="250" t="s">
        <v>287</v>
      </c>
      <c r="E230" s="251" t="s">
        <v>1</v>
      </c>
      <c r="F230" s="252" t="s">
        <v>511</v>
      </c>
      <c r="G230" s="249"/>
      <c r="H230" s="253">
        <v>10</v>
      </c>
      <c r="I230" s="254"/>
      <c r="J230" s="249"/>
      <c r="K230" s="249"/>
      <c r="L230" s="255"/>
      <c r="M230" s="256"/>
      <c r="N230" s="257"/>
      <c r="O230" s="257"/>
      <c r="P230" s="257"/>
      <c r="Q230" s="257"/>
      <c r="R230" s="257"/>
      <c r="S230" s="257"/>
      <c r="T230" s="25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9" t="s">
        <v>287</v>
      </c>
      <c r="AU230" s="259" t="s">
        <v>87</v>
      </c>
      <c r="AV230" s="13" t="s">
        <v>87</v>
      </c>
      <c r="AW230" s="13" t="s">
        <v>34</v>
      </c>
      <c r="AX230" s="13" t="s">
        <v>77</v>
      </c>
      <c r="AY230" s="259" t="s">
        <v>136</v>
      </c>
    </row>
    <row r="231" s="14" customFormat="1">
      <c r="A231" s="14"/>
      <c r="B231" s="260"/>
      <c r="C231" s="261"/>
      <c r="D231" s="250" t="s">
        <v>287</v>
      </c>
      <c r="E231" s="262" t="s">
        <v>1</v>
      </c>
      <c r="F231" s="263" t="s">
        <v>289</v>
      </c>
      <c r="G231" s="261"/>
      <c r="H231" s="264">
        <v>10</v>
      </c>
      <c r="I231" s="265"/>
      <c r="J231" s="261"/>
      <c r="K231" s="261"/>
      <c r="L231" s="266"/>
      <c r="M231" s="267"/>
      <c r="N231" s="268"/>
      <c r="O231" s="268"/>
      <c r="P231" s="268"/>
      <c r="Q231" s="268"/>
      <c r="R231" s="268"/>
      <c r="S231" s="268"/>
      <c r="T231" s="26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0" t="s">
        <v>287</v>
      </c>
      <c r="AU231" s="270" t="s">
        <v>87</v>
      </c>
      <c r="AV231" s="14" t="s">
        <v>143</v>
      </c>
      <c r="AW231" s="14" t="s">
        <v>34</v>
      </c>
      <c r="AX231" s="14" t="s">
        <v>85</v>
      </c>
      <c r="AY231" s="270" t="s">
        <v>136</v>
      </c>
    </row>
    <row r="232" s="2" customFormat="1" ht="24.15" customHeight="1">
      <c r="A232" s="37"/>
      <c r="B232" s="38"/>
      <c r="C232" s="237" t="s">
        <v>347</v>
      </c>
      <c r="D232" s="237" t="s">
        <v>269</v>
      </c>
      <c r="E232" s="238" t="s">
        <v>512</v>
      </c>
      <c r="F232" s="239" t="s">
        <v>513</v>
      </c>
      <c r="G232" s="240" t="s">
        <v>214</v>
      </c>
      <c r="H232" s="241">
        <v>7</v>
      </c>
      <c r="I232" s="242"/>
      <c r="J232" s="243">
        <f>ROUND(I232*H232,2)</f>
        <v>0</v>
      </c>
      <c r="K232" s="244"/>
      <c r="L232" s="245"/>
      <c r="M232" s="246" t="s">
        <v>1</v>
      </c>
      <c r="N232" s="247" t="s">
        <v>42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152</v>
      </c>
      <c r="AT232" s="230" t="s">
        <v>269</v>
      </c>
      <c r="AU232" s="230" t="s">
        <v>87</v>
      </c>
      <c r="AY232" s="16" t="s">
        <v>136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85</v>
      </c>
      <c r="BK232" s="231">
        <f>ROUND(I232*H232,2)</f>
        <v>0</v>
      </c>
      <c r="BL232" s="16" t="s">
        <v>143</v>
      </c>
      <c r="BM232" s="230" t="s">
        <v>514</v>
      </c>
    </row>
    <row r="233" s="13" customFormat="1">
      <c r="A233" s="13"/>
      <c r="B233" s="248"/>
      <c r="C233" s="249"/>
      <c r="D233" s="250" t="s">
        <v>287</v>
      </c>
      <c r="E233" s="251" t="s">
        <v>1</v>
      </c>
      <c r="F233" s="252" t="s">
        <v>515</v>
      </c>
      <c r="G233" s="249"/>
      <c r="H233" s="253">
        <v>7</v>
      </c>
      <c r="I233" s="254"/>
      <c r="J233" s="249"/>
      <c r="K233" s="249"/>
      <c r="L233" s="255"/>
      <c r="M233" s="256"/>
      <c r="N233" s="257"/>
      <c r="O233" s="257"/>
      <c r="P233" s="257"/>
      <c r="Q233" s="257"/>
      <c r="R233" s="257"/>
      <c r="S233" s="257"/>
      <c r="T233" s="25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9" t="s">
        <v>287</v>
      </c>
      <c r="AU233" s="259" t="s">
        <v>87</v>
      </c>
      <c r="AV233" s="13" t="s">
        <v>87</v>
      </c>
      <c r="AW233" s="13" t="s">
        <v>34</v>
      </c>
      <c r="AX233" s="13" t="s">
        <v>77</v>
      </c>
      <c r="AY233" s="259" t="s">
        <v>136</v>
      </c>
    </row>
    <row r="234" s="14" customFormat="1">
      <c r="A234" s="14"/>
      <c r="B234" s="260"/>
      <c r="C234" s="261"/>
      <c r="D234" s="250" t="s">
        <v>287</v>
      </c>
      <c r="E234" s="262" t="s">
        <v>1</v>
      </c>
      <c r="F234" s="263" t="s">
        <v>289</v>
      </c>
      <c r="G234" s="261"/>
      <c r="H234" s="264">
        <v>7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0" t="s">
        <v>287</v>
      </c>
      <c r="AU234" s="270" t="s">
        <v>87</v>
      </c>
      <c r="AV234" s="14" t="s">
        <v>143</v>
      </c>
      <c r="AW234" s="14" t="s">
        <v>34</v>
      </c>
      <c r="AX234" s="14" t="s">
        <v>85</v>
      </c>
      <c r="AY234" s="270" t="s">
        <v>136</v>
      </c>
    </row>
    <row r="235" s="2" customFormat="1" ht="24.15" customHeight="1">
      <c r="A235" s="37"/>
      <c r="B235" s="38"/>
      <c r="C235" s="237" t="s">
        <v>516</v>
      </c>
      <c r="D235" s="237" t="s">
        <v>269</v>
      </c>
      <c r="E235" s="238" t="s">
        <v>517</v>
      </c>
      <c r="F235" s="239" t="s">
        <v>518</v>
      </c>
      <c r="G235" s="240" t="s">
        <v>214</v>
      </c>
      <c r="H235" s="241">
        <v>4</v>
      </c>
      <c r="I235" s="242"/>
      <c r="J235" s="243">
        <f>ROUND(I235*H235,2)</f>
        <v>0</v>
      </c>
      <c r="K235" s="244"/>
      <c r="L235" s="245"/>
      <c r="M235" s="246" t="s">
        <v>1</v>
      </c>
      <c r="N235" s="247" t="s">
        <v>42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152</v>
      </c>
      <c r="AT235" s="230" t="s">
        <v>269</v>
      </c>
      <c r="AU235" s="230" t="s">
        <v>87</v>
      </c>
      <c r="AY235" s="16" t="s">
        <v>136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85</v>
      </c>
      <c r="BK235" s="231">
        <f>ROUND(I235*H235,2)</f>
        <v>0</v>
      </c>
      <c r="BL235" s="16" t="s">
        <v>143</v>
      </c>
      <c r="BM235" s="230" t="s">
        <v>519</v>
      </c>
    </row>
    <row r="236" s="13" customFormat="1">
      <c r="A236" s="13"/>
      <c r="B236" s="248"/>
      <c r="C236" s="249"/>
      <c r="D236" s="250" t="s">
        <v>287</v>
      </c>
      <c r="E236" s="251" t="s">
        <v>1</v>
      </c>
      <c r="F236" s="252" t="s">
        <v>520</v>
      </c>
      <c r="G236" s="249"/>
      <c r="H236" s="253">
        <v>4</v>
      </c>
      <c r="I236" s="254"/>
      <c r="J236" s="249"/>
      <c r="K236" s="249"/>
      <c r="L236" s="255"/>
      <c r="M236" s="256"/>
      <c r="N236" s="257"/>
      <c r="O236" s="257"/>
      <c r="P236" s="257"/>
      <c r="Q236" s="257"/>
      <c r="R236" s="257"/>
      <c r="S236" s="257"/>
      <c r="T236" s="25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9" t="s">
        <v>287</v>
      </c>
      <c r="AU236" s="259" t="s">
        <v>87</v>
      </c>
      <c r="AV236" s="13" t="s">
        <v>87</v>
      </c>
      <c r="AW236" s="13" t="s">
        <v>34</v>
      </c>
      <c r="AX236" s="13" t="s">
        <v>77</v>
      </c>
      <c r="AY236" s="259" t="s">
        <v>136</v>
      </c>
    </row>
    <row r="237" s="14" customFormat="1">
      <c r="A237" s="14"/>
      <c r="B237" s="260"/>
      <c r="C237" s="261"/>
      <c r="D237" s="250" t="s">
        <v>287</v>
      </c>
      <c r="E237" s="262" t="s">
        <v>1</v>
      </c>
      <c r="F237" s="263" t="s">
        <v>289</v>
      </c>
      <c r="G237" s="261"/>
      <c r="H237" s="264">
        <v>4</v>
      </c>
      <c r="I237" s="265"/>
      <c r="J237" s="261"/>
      <c r="K237" s="261"/>
      <c r="L237" s="266"/>
      <c r="M237" s="267"/>
      <c r="N237" s="268"/>
      <c r="O237" s="268"/>
      <c r="P237" s="268"/>
      <c r="Q237" s="268"/>
      <c r="R237" s="268"/>
      <c r="S237" s="268"/>
      <c r="T237" s="26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0" t="s">
        <v>287</v>
      </c>
      <c r="AU237" s="270" t="s">
        <v>87</v>
      </c>
      <c r="AV237" s="14" t="s">
        <v>143</v>
      </c>
      <c r="AW237" s="14" t="s">
        <v>34</v>
      </c>
      <c r="AX237" s="14" t="s">
        <v>85</v>
      </c>
      <c r="AY237" s="270" t="s">
        <v>136</v>
      </c>
    </row>
    <row r="238" s="2" customFormat="1" ht="24.15" customHeight="1">
      <c r="A238" s="37"/>
      <c r="B238" s="38"/>
      <c r="C238" s="218" t="s">
        <v>351</v>
      </c>
      <c r="D238" s="218" t="s">
        <v>139</v>
      </c>
      <c r="E238" s="219" t="s">
        <v>521</v>
      </c>
      <c r="F238" s="220" t="s">
        <v>522</v>
      </c>
      <c r="G238" s="221" t="s">
        <v>214</v>
      </c>
      <c r="H238" s="222">
        <v>515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42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143</v>
      </c>
      <c r="AT238" s="230" t="s">
        <v>139</v>
      </c>
      <c r="AU238" s="230" t="s">
        <v>87</v>
      </c>
      <c r="AY238" s="16" t="s">
        <v>136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85</v>
      </c>
      <c r="BK238" s="231">
        <f>ROUND(I238*H238,2)</f>
        <v>0</v>
      </c>
      <c r="BL238" s="16" t="s">
        <v>143</v>
      </c>
      <c r="BM238" s="230" t="s">
        <v>523</v>
      </c>
    </row>
    <row r="239" s="2" customFormat="1" ht="16.5" customHeight="1">
      <c r="A239" s="37"/>
      <c r="B239" s="38"/>
      <c r="C239" s="237" t="s">
        <v>524</v>
      </c>
      <c r="D239" s="237" t="s">
        <v>269</v>
      </c>
      <c r="E239" s="238" t="s">
        <v>525</v>
      </c>
      <c r="F239" s="239" t="s">
        <v>526</v>
      </c>
      <c r="G239" s="240" t="s">
        <v>214</v>
      </c>
      <c r="H239" s="241">
        <v>515</v>
      </c>
      <c r="I239" s="242"/>
      <c r="J239" s="243">
        <f>ROUND(I239*H239,2)</f>
        <v>0</v>
      </c>
      <c r="K239" s="244"/>
      <c r="L239" s="245"/>
      <c r="M239" s="246" t="s">
        <v>1</v>
      </c>
      <c r="N239" s="247" t="s">
        <v>42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152</v>
      </c>
      <c r="AT239" s="230" t="s">
        <v>269</v>
      </c>
      <c r="AU239" s="230" t="s">
        <v>87</v>
      </c>
      <c r="AY239" s="16" t="s">
        <v>136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85</v>
      </c>
      <c r="BK239" s="231">
        <f>ROUND(I239*H239,2)</f>
        <v>0</v>
      </c>
      <c r="BL239" s="16" t="s">
        <v>143</v>
      </c>
      <c r="BM239" s="230" t="s">
        <v>527</v>
      </c>
    </row>
    <row r="240" s="2" customFormat="1" ht="24.15" customHeight="1">
      <c r="A240" s="37"/>
      <c r="B240" s="38"/>
      <c r="C240" s="218" t="s">
        <v>354</v>
      </c>
      <c r="D240" s="218" t="s">
        <v>139</v>
      </c>
      <c r="E240" s="219" t="s">
        <v>528</v>
      </c>
      <c r="F240" s="220" t="s">
        <v>529</v>
      </c>
      <c r="G240" s="221" t="s">
        <v>221</v>
      </c>
      <c r="H240" s="222">
        <v>21.405000000000001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42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143</v>
      </c>
      <c r="AT240" s="230" t="s">
        <v>139</v>
      </c>
      <c r="AU240" s="230" t="s">
        <v>87</v>
      </c>
      <c r="AY240" s="16" t="s">
        <v>136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85</v>
      </c>
      <c r="BK240" s="231">
        <f>ROUND(I240*H240,2)</f>
        <v>0</v>
      </c>
      <c r="BL240" s="16" t="s">
        <v>143</v>
      </c>
      <c r="BM240" s="230" t="s">
        <v>530</v>
      </c>
    </row>
    <row r="241" s="2" customFormat="1" ht="33" customHeight="1">
      <c r="A241" s="37"/>
      <c r="B241" s="38"/>
      <c r="C241" s="218" t="s">
        <v>531</v>
      </c>
      <c r="D241" s="218" t="s">
        <v>139</v>
      </c>
      <c r="E241" s="219" t="s">
        <v>532</v>
      </c>
      <c r="F241" s="220" t="s">
        <v>533</v>
      </c>
      <c r="G241" s="221" t="s">
        <v>214</v>
      </c>
      <c r="H241" s="222">
        <v>16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42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143</v>
      </c>
      <c r="AT241" s="230" t="s">
        <v>139</v>
      </c>
      <c r="AU241" s="230" t="s">
        <v>87</v>
      </c>
      <c r="AY241" s="16" t="s">
        <v>136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85</v>
      </c>
      <c r="BK241" s="231">
        <f>ROUND(I241*H241,2)</f>
        <v>0</v>
      </c>
      <c r="BL241" s="16" t="s">
        <v>143</v>
      </c>
      <c r="BM241" s="230" t="s">
        <v>534</v>
      </c>
    </row>
    <row r="242" s="2" customFormat="1" ht="24.15" customHeight="1">
      <c r="A242" s="37"/>
      <c r="B242" s="38"/>
      <c r="C242" s="218" t="s">
        <v>358</v>
      </c>
      <c r="D242" s="218" t="s">
        <v>139</v>
      </c>
      <c r="E242" s="219" t="s">
        <v>535</v>
      </c>
      <c r="F242" s="220" t="s">
        <v>536</v>
      </c>
      <c r="G242" s="221" t="s">
        <v>214</v>
      </c>
      <c r="H242" s="222">
        <v>16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42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143</v>
      </c>
      <c r="AT242" s="230" t="s">
        <v>139</v>
      </c>
      <c r="AU242" s="230" t="s">
        <v>87</v>
      </c>
      <c r="AY242" s="16" t="s">
        <v>136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85</v>
      </c>
      <c r="BK242" s="231">
        <f>ROUND(I242*H242,2)</f>
        <v>0</v>
      </c>
      <c r="BL242" s="16" t="s">
        <v>143</v>
      </c>
      <c r="BM242" s="230" t="s">
        <v>537</v>
      </c>
    </row>
    <row r="243" s="2" customFormat="1" ht="16.5" customHeight="1">
      <c r="A243" s="37"/>
      <c r="B243" s="38"/>
      <c r="C243" s="218" t="s">
        <v>538</v>
      </c>
      <c r="D243" s="218" t="s">
        <v>139</v>
      </c>
      <c r="E243" s="219" t="s">
        <v>539</v>
      </c>
      <c r="F243" s="220" t="s">
        <v>540</v>
      </c>
      <c r="G243" s="221" t="s">
        <v>197</v>
      </c>
      <c r="H243" s="222">
        <v>1613.53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42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143</v>
      </c>
      <c r="AT243" s="230" t="s">
        <v>139</v>
      </c>
      <c r="AU243" s="230" t="s">
        <v>87</v>
      </c>
      <c r="AY243" s="16" t="s">
        <v>136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85</v>
      </c>
      <c r="BK243" s="231">
        <f>ROUND(I243*H243,2)</f>
        <v>0</v>
      </c>
      <c r="BL243" s="16" t="s">
        <v>143</v>
      </c>
      <c r="BM243" s="230" t="s">
        <v>541</v>
      </c>
    </row>
    <row r="244" s="2" customFormat="1" ht="24.15" customHeight="1">
      <c r="A244" s="37"/>
      <c r="B244" s="38"/>
      <c r="C244" s="218" t="s">
        <v>361</v>
      </c>
      <c r="D244" s="218" t="s">
        <v>139</v>
      </c>
      <c r="E244" s="219" t="s">
        <v>542</v>
      </c>
      <c r="F244" s="220" t="s">
        <v>543</v>
      </c>
      <c r="G244" s="221" t="s">
        <v>197</v>
      </c>
      <c r="H244" s="222">
        <v>1613.53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42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143</v>
      </c>
      <c r="AT244" s="230" t="s">
        <v>139</v>
      </c>
      <c r="AU244" s="230" t="s">
        <v>87</v>
      </c>
      <c r="AY244" s="16" t="s">
        <v>136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85</v>
      </c>
      <c r="BK244" s="231">
        <f>ROUND(I244*H244,2)</f>
        <v>0</v>
      </c>
      <c r="BL244" s="16" t="s">
        <v>143</v>
      </c>
      <c r="BM244" s="230" t="s">
        <v>544</v>
      </c>
    </row>
    <row r="245" s="2" customFormat="1" ht="16.5" customHeight="1">
      <c r="A245" s="37"/>
      <c r="B245" s="38"/>
      <c r="C245" s="218" t="s">
        <v>545</v>
      </c>
      <c r="D245" s="218" t="s">
        <v>139</v>
      </c>
      <c r="E245" s="219" t="s">
        <v>546</v>
      </c>
      <c r="F245" s="220" t="s">
        <v>547</v>
      </c>
      <c r="G245" s="221" t="s">
        <v>221</v>
      </c>
      <c r="H245" s="222">
        <v>26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42</v>
      </c>
      <c r="O245" s="90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143</v>
      </c>
      <c r="AT245" s="230" t="s">
        <v>139</v>
      </c>
      <c r="AU245" s="230" t="s">
        <v>87</v>
      </c>
      <c r="AY245" s="16" t="s">
        <v>136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85</v>
      </c>
      <c r="BK245" s="231">
        <f>ROUND(I245*H245,2)</f>
        <v>0</v>
      </c>
      <c r="BL245" s="16" t="s">
        <v>143</v>
      </c>
      <c r="BM245" s="230" t="s">
        <v>548</v>
      </c>
    </row>
    <row r="246" s="2" customFormat="1" ht="16.5" customHeight="1">
      <c r="A246" s="37"/>
      <c r="B246" s="38"/>
      <c r="C246" s="218" t="s">
        <v>365</v>
      </c>
      <c r="D246" s="218" t="s">
        <v>139</v>
      </c>
      <c r="E246" s="219" t="s">
        <v>549</v>
      </c>
      <c r="F246" s="220" t="s">
        <v>550</v>
      </c>
      <c r="G246" s="221" t="s">
        <v>424</v>
      </c>
      <c r="H246" s="222">
        <v>4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42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143</v>
      </c>
      <c r="AT246" s="230" t="s">
        <v>139</v>
      </c>
      <c r="AU246" s="230" t="s">
        <v>87</v>
      </c>
      <c r="AY246" s="16" t="s">
        <v>136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85</v>
      </c>
      <c r="BK246" s="231">
        <f>ROUND(I246*H246,2)</f>
        <v>0</v>
      </c>
      <c r="BL246" s="16" t="s">
        <v>143</v>
      </c>
      <c r="BM246" s="230" t="s">
        <v>551</v>
      </c>
    </row>
    <row r="247" s="2" customFormat="1" ht="24.15" customHeight="1">
      <c r="A247" s="37"/>
      <c r="B247" s="38"/>
      <c r="C247" s="218" t="s">
        <v>552</v>
      </c>
      <c r="D247" s="218" t="s">
        <v>139</v>
      </c>
      <c r="E247" s="219" t="s">
        <v>553</v>
      </c>
      <c r="F247" s="220" t="s">
        <v>554</v>
      </c>
      <c r="G247" s="221" t="s">
        <v>214</v>
      </c>
      <c r="H247" s="222">
        <v>26.199999999999999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42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143</v>
      </c>
      <c r="AT247" s="230" t="s">
        <v>139</v>
      </c>
      <c r="AU247" s="230" t="s">
        <v>87</v>
      </c>
      <c r="AY247" s="16" t="s">
        <v>136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85</v>
      </c>
      <c r="BK247" s="231">
        <f>ROUND(I247*H247,2)</f>
        <v>0</v>
      </c>
      <c r="BL247" s="16" t="s">
        <v>143</v>
      </c>
      <c r="BM247" s="230" t="s">
        <v>555</v>
      </c>
    </row>
    <row r="248" s="2" customFormat="1" ht="21.75" customHeight="1">
      <c r="A248" s="37"/>
      <c r="B248" s="38"/>
      <c r="C248" s="218" t="s">
        <v>368</v>
      </c>
      <c r="D248" s="218" t="s">
        <v>139</v>
      </c>
      <c r="E248" s="219" t="s">
        <v>556</v>
      </c>
      <c r="F248" s="220" t="s">
        <v>557</v>
      </c>
      <c r="G248" s="221" t="s">
        <v>214</v>
      </c>
      <c r="H248" s="222">
        <v>117.03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42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143</v>
      </c>
      <c r="AT248" s="230" t="s">
        <v>139</v>
      </c>
      <c r="AU248" s="230" t="s">
        <v>87</v>
      </c>
      <c r="AY248" s="16" t="s">
        <v>136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85</v>
      </c>
      <c r="BK248" s="231">
        <f>ROUND(I248*H248,2)</f>
        <v>0</v>
      </c>
      <c r="BL248" s="16" t="s">
        <v>143</v>
      </c>
      <c r="BM248" s="230" t="s">
        <v>558</v>
      </c>
    </row>
    <row r="249" s="2" customFormat="1" ht="24.15" customHeight="1">
      <c r="A249" s="37"/>
      <c r="B249" s="38"/>
      <c r="C249" s="218" t="s">
        <v>559</v>
      </c>
      <c r="D249" s="218" t="s">
        <v>139</v>
      </c>
      <c r="E249" s="219" t="s">
        <v>560</v>
      </c>
      <c r="F249" s="220" t="s">
        <v>561</v>
      </c>
      <c r="G249" s="221" t="s">
        <v>214</v>
      </c>
      <c r="H249" s="222">
        <v>99.799999999999997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42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143</v>
      </c>
      <c r="AT249" s="230" t="s">
        <v>139</v>
      </c>
      <c r="AU249" s="230" t="s">
        <v>87</v>
      </c>
      <c r="AY249" s="16" t="s">
        <v>136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85</v>
      </c>
      <c r="BK249" s="231">
        <f>ROUND(I249*H249,2)</f>
        <v>0</v>
      </c>
      <c r="BL249" s="16" t="s">
        <v>143</v>
      </c>
      <c r="BM249" s="230" t="s">
        <v>562</v>
      </c>
    </row>
    <row r="250" s="2" customFormat="1" ht="16.5" customHeight="1">
      <c r="A250" s="37"/>
      <c r="B250" s="38"/>
      <c r="C250" s="218" t="s">
        <v>372</v>
      </c>
      <c r="D250" s="218" t="s">
        <v>139</v>
      </c>
      <c r="E250" s="219" t="s">
        <v>563</v>
      </c>
      <c r="F250" s="220" t="s">
        <v>564</v>
      </c>
      <c r="G250" s="221" t="s">
        <v>565</v>
      </c>
      <c r="H250" s="222">
        <v>2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42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143</v>
      </c>
      <c r="AT250" s="230" t="s">
        <v>139</v>
      </c>
      <c r="AU250" s="230" t="s">
        <v>87</v>
      </c>
      <c r="AY250" s="16" t="s">
        <v>136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85</v>
      </c>
      <c r="BK250" s="231">
        <f>ROUND(I250*H250,2)</f>
        <v>0</v>
      </c>
      <c r="BL250" s="16" t="s">
        <v>143</v>
      </c>
      <c r="BM250" s="230" t="s">
        <v>566</v>
      </c>
    </row>
    <row r="251" s="2" customFormat="1" ht="16.5" customHeight="1">
      <c r="A251" s="37"/>
      <c r="B251" s="38"/>
      <c r="C251" s="218" t="s">
        <v>567</v>
      </c>
      <c r="D251" s="218" t="s">
        <v>139</v>
      </c>
      <c r="E251" s="219" t="s">
        <v>568</v>
      </c>
      <c r="F251" s="220" t="s">
        <v>569</v>
      </c>
      <c r="G251" s="221" t="s">
        <v>565</v>
      </c>
      <c r="H251" s="222">
        <v>1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42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143</v>
      </c>
      <c r="AT251" s="230" t="s">
        <v>139</v>
      </c>
      <c r="AU251" s="230" t="s">
        <v>87</v>
      </c>
      <c r="AY251" s="16" t="s">
        <v>136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85</v>
      </c>
      <c r="BK251" s="231">
        <f>ROUND(I251*H251,2)</f>
        <v>0</v>
      </c>
      <c r="BL251" s="16" t="s">
        <v>143</v>
      </c>
      <c r="BM251" s="230" t="s">
        <v>570</v>
      </c>
    </row>
    <row r="252" s="2" customFormat="1" ht="16.5" customHeight="1">
      <c r="A252" s="37"/>
      <c r="B252" s="38"/>
      <c r="C252" s="218" t="s">
        <v>375</v>
      </c>
      <c r="D252" s="218" t="s">
        <v>139</v>
      </c>
      <c r="E252" s="219" t="s">
        <v>571</v>
      </c>
      <c r="F252" s="220" t="s">
        <v>572</v>
      </c>
      <c r="G252" s="221" t="s">
        <v>565</v>
      </c>
      <c r="H252" s="222">
        <v>2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42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143</v>
      </c>
      <c r="AT252" s="230" t="s">
        <v>139</v>
      </c>
      <c r="AU252" s="230" t="s">
        <v>87</v>
      </c>
      <c r="AY252" s="16" t="s">
        <v>136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85</v>
      </c>
      <c r="BK252" s="231">
        <f>ROUND(I252*H252,2)</f>
        <v>0</v>
      </c>
      <c r="BL252" s="16" t="s">
        <v>143</v>
      </c>
      <c r="BM252" s="230" t="s">
        <v>573</v>
      </c>
    </row>
    <row r="253" s="2" customFormat="1" ht="16.5" customHeight="1">
      <c r="A253" s="37"/>
      <c r="B253" s="38"/>
      <c r="C253" s="218" t="s">
        <v>574</v>
      </c>
      <c r="D253" s="218" t="s">
        <v>139</v>
      </c>
      <c r="E253" s="219" t="s">
        <v>575</v>
      </c>
      <c r="F253" s="220" t="s">
        <v>576</v>
      </c>
      <c r="G253" s="221" t="s">
        <v>214</v>
      </c>
      <c r="H253" s="222">
        <v>8.25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42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143</v>
      </c>
      <c r="AT253" s="230" t="s">
        <v>139</v>
      </c>
      <c r="AU253" s="230" t="s">
        <v>87</v>
      </c>
      <c r="AY253" s="16" t="s">
        <v>136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85</v>
      </c>
      <c r="BK253" s="231">
        <f>ROUND(I253*H253,2)</f>
        <v>0</v>
      </c>
      <c r="BL253" s="16" t="s">
        <v>143</v>
      </c>
      <c r="BM253" s="230" t="s">
        <v>577</v>
      </c>
    </row>
    <row r="254" s="12" customFormat="1" ht="22.8" customHeight="1">
      <c r="A254" s="12"/>
      <c r="B254" s="202"/>
      <c r="C254" s="203"/>
      <c r="D254" s="204" t="s">
        <v>76</v>
      </c>
      <c r="E254" s="216" t="s">
        <v>578</v>
      </c>
      <c r="F254" s="216" t="s">
        <v>579</v>
      </c>
      <c r="G254" s="203"/>
      <c r="H254" s="203"/>
      <c r="I254" s="206"/>
      <c r="J254" s="217">
        <f>BK254</f>
        <v>0</v>
      </c>
      <c r="K254" s="203"/>
      <c r="L254" s="208"/>
      <c r="M254" s="209"/>
      <c r="N254" s="210"/>
      <c r="O254" s="210"/>
      <c r="P254" s="211">
        <f>SUM(P255:P261)</f>
        <v>0</v>
      </c>
      <c r="Q254" s="210"/>
      <c r="R254" s="211">
        <f>SUM(R255:R261)</f>
        <v>0</v>
      </c>
      <c r="S254" s="210"/>
      <c r="T254" s="212">
        <f>SUM(T255:T261)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3" t="s">
        <v>85</v>
      </c>
      <c r="AT254" s="214" t="s">
        <v>76</v>
      </c>
      <c r="AU254" s="214" t="s">
        <v>85</v>
      </c>
      <c r="AY254" s="213" t="s">
        <v>136</v>
      </c>
      <c r="BK254" s="215">
        <f>SUM(BK255:BK261)</f>
        <v>0</v>
      </c>
    </row>
    <row r="255" s="2" customFormat="1" ht="16.5" customHeight="1">
      <c r="A255" s="37"/>
      <c r="B255" s="38"/>
      <c r="C255" s="218" t="s">
        <v>379</v>
      </c>
      <c r="D255" s="218" t="s">
        <v>139</v>
      </c>
      <c r="E255" s="219" t="s">
        <v>580</v>
      </c>
      <c r="F255" s="220" t="s">
        <v>581</v>
      </c>
      <c r="G255" s="221" t="s">
        <v>256</v>
      </c>
      <c r="H255" s="222">
        <v>1565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42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143</v>
      </c>
      <c r="AT255" s="230" t="s">
        <v>139</v>
      </c>
      <c r="AU255" s="230" t="s">
        <v>87</v>
      </c>
      <c r="AY255" s="16" t="s">
        <v>136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85</v>
      </c>
      <c r="BK255" s="231">
        <f>ROUND(I255*H255,2)</f>
        <v>0</v>
      </c>
      <c r="BL255" s="16" t="s">
        <v>143</v>
      </c>
      <c r="BM255" s="230" t="s">
        <v>582</v>
      </c>
    </row>
    <row r="256" s="2" customFormat="1" ht="24.15" customHeight="1">
      <c r="A256" s="37"/>
      <c r="B256" s="38"/>
      <c r="C256" s="218" t="s">
        <v>583</v>
      </c>
      <c r="D256" s="218" t="s">
        <v>139</v>
      </c>
      <c r="E256" s="219" t="s">
        <v>584</v>
      </c>
      <c r="F256" s="220" t="s">
        <v>585</v>
      </c>
      <c r="G256" s="221" t="s">
        <v>256</v>
      </c>
      <c r="H256" s="222">
        <v>31300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42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143</v>
      </c>
      <c r="AT256" s="230" t="s">
        <v>139</v>
      </c>
      <c r="AU256" s="230" t="s">
        <v>87</v>
      </c>
      <c r="AY256" s="16" t="s">
        <v>136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85</v>
      </c>
      <c r="BK256" s="231">
        <f>ROUND(I256*H256,2)</f>
        <v>0</v>
      </c>
      <c r="BL256" s="16" t="s">
        <v>143</v>
      </c>
      <c r="BM256" s="230" t="s">
        <v>586</v>
      </c>
    </row>
    <row r="257" s="2" customFormat="1" ht="24.15" customHeight="1">
      <c r="A257" s="37"/>
      <c r="B257" s="38"/>
      <c r="C257" s="218" t="s">
        <v>382</v>
      </c>
      <c r="D257" s="218" t="s">
        <v>139</v>
      </c>
      <c r="E257" s="219" t="s">
        <v>587</v>
      </c>
      <c r="F257" s="220" t="s">
        <v>588</v>
      </c>
      <c r="G257" s="221" t="s">
        <v>256</v>
      </c>
      <c r="H257" s="222">
        <v>1565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42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143</v>
      </c>
      <c r="AT257" s="230" t="s">
        <v>139</v>
      </c>
      <c r="AU257" s="230" t="s">
        <v>87</v>
      </c>
      <c r="AY257" s="16" t="s">
        <v>136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85</v>
      </c>
      <c r="BK257" s="231">
        <f>ROUND(I257*H257,2)</f>
        <v>0</v>
      </c>
      <c r="BL257" s="16" t="s">
        <v>143</v>
      </c>
      <c r="BM257" s="230" t="s">
        <v>589</v>
      </c>
    </row>
    <row r="258" s="2" customFormat="1" ht="37.8" customHeight="1">
      <c r="A258" s="37"/>
      <c r="B258" s="38"/>
      <c r="C258" s="218" t="s">
        <v>590</v>
      </c>
      <c r="D258" s="218" t="s">
        <v>139</v>
      </c>
      <c r="E258" s="219" t="s">
        <v>591</v>
      </c>
      <c r="F258" s="220" t="s">
        <v>592</v>
      </c>
      <c r="G258" s="221" t="s">
        <v>256</v>
      </c>
      <c r="H258" s="222">
        <v>380.52999999999997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42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143</v>
      </c>
      <c r="AT258" s="230" t="s">
        <v>139</v>
      </c>
      <c r="AU258" s="230" t="s">
        <v>87</v>
      </c>
      <c r="AY258" s="16" t="s">
        <v>136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85</v>
      </c>
      <c r="BK258" s="231">
        <f>ROUND(I258*H258,2)</f>
        <v>0</v>
      </c>
      <c r="BL258" s="16" t="s">
        <v>143</v>
      </c>
      <c r="BM258" s="230" t="s">
        <v>593</v>
      </c>
    </row>
    <row r="259" s="2" customFormat="1" ht="37.8" customHeight="1">
      <c r="A259" s="37"/>
      <c r="B259" s="38"/>
      <c r="C259" s="218" t="s">
        <v>386</v>
      </c>
      <c r="D259" s="218" t="s">
        <v>139</v>
      </c>
      <c r="E259" s="219" t="s">
        <v>594</v>
      </c>
      <c r="F259" s="220" t="s">
        <v>595</v>
      </c>
      <c r="G259" s="221" t="s">
        <v>256</v>
      </c>
      <c r="H259" s="222">
        <v>355.53699999999998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42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143</v>
      </c>
      <c r="AT259" s="230" t="s">
        <v>139</v>
      </c>
      <c r="AU259" s="230" t="s">
        <v>87</v>
      </c>
      <c r="AY259" s="16" t="s">
        <v>136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85</v>
      </c>
      <c r="BK259" s="231">
        <f>ROUND(I259*H259,2)</f>
        <v>0</v>
      </c>
      <c r="BL259" s="16" t="s">
        <v>143</v>
      </c>
      <c r="BM259" s="230" t="s">
        <v>596</v>
      </c>
    </row>
    <row r="260" s="2" customFormat="1" ht="44.25" customHeight="1">
      <c r="A260" s="37"/>
      <c r="B260" s="38"/>
      <c r="C260" s="218" t="s">
        <v>597</v>
      </c>
      <c r="D260" s="218" t="s">
        <v>139</v>
      </c>
      <c r="E260" s="219" t="s">
        <v>598</v>
      </c>
      <c r="F260" s="220" t="s">
        <v>599</v>
      </c>
      <c r="G260" s="221" t="s">
        <v>256</v>
      </c>
      <c r="H260" s="222">
        <v>663.85299999999995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42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143</v>
      </c>
      <c r="AT260" s="230" t="s">
        <v>139</v>
      </c>
      <c r="AU260" s="230" t="s">
        <v>87</v>
      </c>
      <c r="AY260" s="16" t="s">
        <v>136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85</v>
      </c>
      <c r="BK260" s="231">
        <f>ROUND(I260*H260,2)</f>
        <v>0</v>
      </c>
      <c r="BL260" s="16" t="s">
        <v>143</v>
      </c>
      <c r="BM260" s="230" t="s">
        <v>600</v>
      </c>
    </row>
    <row r="261" s="2" customFormat="1" ht="44.25" customHeight="1">
      <c r="A261" s="37"/>
      <c r="B261" s="38"/>
      <c r="C261" s="218" t="s">
        <v>389</v>
      </c>
      <c r="D261" s="218" t="s">
        <v>139</v>
      </c>
      <c r="E261" s="219" t="s">
        <v>601</v>
      </c>
      <c r="F261" s="220" t="s">
        <v>602</v>
      </c>
      <c r="G261" s="221" t="s">
        <v>256</v>
      </c>
      <c r="H261" s="222">
        <v>167.69999999999999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42</v>
      </c>
      <c r="O261" s="90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143</v>
      </c>
      <c r="AT261" s="230" t="s">
        <v>139</v>
      </c>
      <c r="AU261" s="230" t="s">
        <v>87</v>
      </c>
      <c r="AY261" s="16" t="s">
        <v>136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85</v>
      </c>
      <c r="BK261" s="231">
        <f>ROUND(I261*H261,2)</f>
        <v>0</v>
      </c>
      <c r="BL261" s="16" t="s">
        <v>143</v>
      </c>
      <c r="BM261" s="230" t="s">
        <v>603</v>
      </c>
    </row>
    <row r="262" s="12" customFormat="1" ht="22.8" customHeight="1">
      <c r="A262" s="12"/>
      <c r="B262" s="202"/>
      <c r="C262" s="203"/>
      <c r="D262" s="204" t="s">
        <v>76</v>
      </c>
      <c r="E262" s="216" t="s">
        <v>604</v>
      </c>
      <c r="F262" s="216" t="s">
        <v>605</v>
      </c>
      <c r="G262" s="203"/>
      <c r="H262" s="203"/>
      <c r="I262" s="206"/>
      <c r="J262" s="217">
        <f>BK262</f>
        <v>0</v>
      </c>
      <c r="K262" s="203"/>
      <c r="L262" s="208"/>
      <c r="M262" s="209"/>
      <c r="N262" s="210"/>
      <c r="O262" s="210"/>
      <c r="P262" s="211">
        <f>P263</f>
        <v>0</v>
      </c>
      <c r="Q262" s="210"/>
      <c r="R262" s="211">
        <f>R263</f>
        <v>0</v>
      </c>
      <c r="S262" s="210"/>
      <c r="T262" s="212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3" t="s">
        <v>85</v>
      </c>
      <c r="AT262" s="214" t="s">
        <v>76</v>
      </c>
      <c r="AU262" s="214" t="s">
        <v>85</v>
      </c>
      <c r="AY262" s="213" t="s">
        <v>136</v>
      </c>
      <c r="BK262" s="215">
        <f>BK263</f>
        <v>0</v>
      </c>
    </row>
    <row r="263" s="2" customFormat="1" ht="24.15" customHeight="1">
      <c r="A263" s="37"/>
      <c r="B263" s="38"/>
      <c r="C263" s="218" t="s">
        <v>606</v>
      </c>
      <c r="D263" s="218" t="s">
        <v>139</v>
      </c>
      <c r="E263" s="219" t="s">
        <v>607</v>
      </c>
      <c r="F263" s="220" t="s">
        <v>608</v>
      </c>
      <c r="G263" s="221" t="s">
        <v>256</v>
      </c>
      <c r="H263" s="222">
        <v>1455.867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42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143</v>
      </c>
      <c r="AT263" s="230" t="s">
        <v>139</v>
      </c>
      <c r="AU263" s="230" t="s">
        <v>87</v>
      </c>
      <c r="AY263" s="16" t="s">
        <v>136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85</v>
      </c>
      <c r="BK263" s="231">
        <f>ROUND(I263*H263,2)</f>
        <v>0</v>
      </c>
      <c r="BL263" s="16" t="s">
        <v>143</v>
      </c>
      <c r="BM263" s="230" t="s">
        <v>609</v>
      </c>
    </row>
    <row r="264" s="12" customFormat="1" ht="25.92" customHeight="1">
      <c r="A264" s="12"/>
      <c r="B264" s="202"/>
      <c r="C264" s="203"/>
      <c r="D264" s="204" t="s">
        <v>76</v>
      </c>
      <c r="E264" s="205" t="s">
        <v>610</v>
      </c>
      <c r="F264" s="205" t="s">
        <v>611</v>
      </c>
      <c r="G264" s="203"/>
      <c r="H264" s="203"/>
      <c r="I264" s="206"/>
      <c r="J264" s="207">
        <f>BK264</f>
        <v>0</v>
      </c>
      <c r="K264" s="203"/>
      <c r="L264" s="208"/>
      <c r="M264" s="209"/>
      <c r="N264" s="210"/>
      <c r="O264" s="210"/>
      <c r="P264" s="211">
        <f>P265</f>
        <v>0</v>
      </c>
      <c r="Q264" s="210"/>
      <c r="R264" s="211">
        <f>R265</f>
        <v>0</v>
      </c>
      <c r="S264" s="210"/>
      <c r="T264" s="212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3" t="s">
        <v>87</v>
      </c>
      <c r="AT264" s="214" t="s">
        <v>76</v>
      </c>
      <c r="AU264" s="214" t="s">
        <v>77</v>
      </c>
      <c r="AY264" s="213" t="s">
        <v>136</v>
      </c>
      <c r="BK264" s="215">
        <f>BK265</f>
        <v>0</v>
      </c>
    </row>
    <row r="265" s="12" customFormat="1" ht="22.8" customHeight="1">
      <c r="A265" s="12"/>
      <c r="B265" s="202"/>
      <c r="C265" s="203"/>
      <c r="D265" s="204" t="s">
        <v>76</v>
      </c>
      <c r="E265" s="216" t="s">
        <v>612</v>
      </c>
      <c r="F265" s="216" t="s">
        <v>613</v>
      </c>
      <c r="G265" s="203"/>
      <c r="H265" s="203"/>
      <c r="I265" s="206"/>
      <c r="J265" s="217">
        <f>BK265</f>
        <v>0</v>
      </c>
      <c r="K265" s="203"/>
      <c r="L265" s="208"/>
      <c r="M265" s="209"/>
      <c r="N265" s="210"/>
      <c r="O265" s="210"/>
      <c r="P265" s="211">
        <f>SUM(P266:P269)</f>
        <v>0</v>
      </c>
      <c r="Q265" s="210"/>
      <c r="R265" s="211">
        <f>SUM(R266:R269)</f>
        <v>0</v>
      </c>
      <c r="S265" s="210"/>
      <c r="T265" s="212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3" t="s">
        <v>87</v>
      </c>
      <c r="AT265" s="214" t="s">
        <v>76</v>
      </c>
      <c r="AU265" s="214" t="s">
        <v>85</v>
      </c>
      <c r="AY265" s="213" t="s">
        <v>136</v>
      </c>
      <c r="BK265" s="215">
        <f>SUM(BK266:BK269)</f>
        <v>0</v>
      </c>
    </row>
    <row r="266" s="2" customFormat="1" ht="24.15" customHeight="1">
      <c r="A266" s="37"/>
      <c r="B266" s="38"/>
      <c r="C266" s="218" t="s">
        <v>393</v>
      </c>
      <c r="D266" s="218" t="s">
        <v>139</v>
      </c>
      <c r="E266" s="219" t="s">
        <v>614</v>
      </c>
      <c r="F266" s="220" t="s">
        <v>615</v>
      </c>
      <c r="G266" s="221" t="s">
        <v>214</v>
      </c>
      <c r="H266" s="222">
        <v>37.700000000000003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42</v>
      </c>
      <c r="O266" s="90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166</v>
      </c>
      <c r="AT266" s="230" t="s">
        <v>139</v>
      </c>
      <c r="AU266" s="230" t="s">
        <v>87</v>
      </c>
      <c r="AY266" s="16" t="s">
        <v>136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85</v>
      </c>
      <c r="BK266" s="231">
        <f>ROUND(I266*H266,2)</f>
        <v>0</v>
      </c>
      <c r="BL266" s="16" t="s">
        <v>166</v>
      </c>
      <c r="BM266" s="230" t="s">
        <v>616</v>
      </c>
    </row>
    <row r="267" s="2" customFormat="1" ht="24.15" customHeight="1">
      <c r="A267" s="37"/>
      <c r="B267" s="38"/>
      <c r="C267" s="237" t="s">
        <v>617</v>
      </c>
      <c r="D267" s="237" t="s">
        <v>269</v>
      </c>
      <c r="E267" s="238" t="s">
        <v>618</v>
      </c>
      <c r="F267" s="239" t="s">
        <v>619</v>
      </c>
      <c r="G267" s="240" t="s">
        <v>214</v>
      </c>
      <c r="H267" s="241">
        <v>37.700000000000003</v>
      </c>
      <c r="I267" s="242"/>
      <c r="J267" s="243">
        <f>ROUND(I267*H267,2)</f>
        <v>0</v>
      </c>
      <c r="K267" s="244"/>
      <c r="L267" s="245"/>
      <c r="M267" s="246" t="s">
        <v>1</v>
      </c>
      <c r="N267" s="247" t="s">
        <v>42</v>
      </c>
      <c r="O267" s="90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236</v>
      </c>
      <c r="AT267" s="230" t="s">
        <v>269</v>
      </c>
      <c r="AU267" s="230" t="s">
        <v>87</v>
      </c>
      <c r="AY267" s="16" t="s">
        <v>136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85</v>
      </c>
      <c r="BK267" s="231">
        <f>ROUND(I267*H267,2)</f>
        <v>0</v>
      </c>
      <c r="BL267" s="16" t="s">
        <v>166</v>
      </c>
      <c r="BM267" s="230" t="s">
        <v>620</v>
      </c>
    </row>
    <row r="268" s="2" customFormat="1" ht="24.15" customHeight="1">
      <c r="A268" s="37"/>
      <c r="B268" s="38"/>
      <c r="C268" s="218" t="s">
        <v>396</v>
      </c>
      <c r="D268" s="218" t="s">
        <v>139</v>
      </c>
      <c r="E268" s="219" t="s">
        <v>621</v>
      </c>
      <c r="F268" s="220" t="s">
        <v>622</v>
      </c>
      <c r="G268" s="221" t="s">
        <v>214</v>
      </c>
      <c r="H268" s="222">
        <v>25.100000000000001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42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166</v>
      </c>
      <c r="AT268" s="230" t="s">
        <v>139</v>
      </c>
      <c r="AU268" s="230" t="s">
        <v>87</v>
      </c>
      <c r="AY268" s="16" t="s">
        <v>136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85</v>
      </c>
      <c r="BK268" s="231">
        <f>ROUND(I268*H268,2)</f>
        <v>0</v>
      </c>
      <c r="BL268" s="16" t="s">
        <v>166</v>
      </c>
      <c r="BM268" s="230" t="s">
        <v>623</v>
      </c>
    </row>
    <row r="269" s="2" customFormat="1" ht="24.15" customHeight="1">
      <c r="A269" s="37"/>
      <c r="B269" s="38"/>
      <c r="C269" s="218" t="s">
        <v>624</v>
      </c>
      <c r="D269" s="218" t="s">
        <v>139</v>
      </c>
      <c r="E269" s="219" t="s">
        <v>625</v>
      </c>
      <c r="F269" s="220" t="s">
        <v>626</v>
      </c>
      <c r="G269" s="221" t="s">
        <v>627</v>
      </c>
      <c r="H269" s="271"/>
      <c r="I269" s="223"/>
      <c r="J269" s="224">
        <f>ROUND(I269*H269,2)</f>
        <v>0</v>
      </c>
      <c r="K269" s="225"/>
      <c r="L269" s="43"/>
      <c r="M269" s="232" t="s">
        <v>1</v>
      </c>
      <c r="N269" s="233" t="s">
        <v>42</v>
      </c>
      <c r="O269" s="234"/>
      <c r="P269" s="235">
        <f>O269*H269</f>
        <v>0</v>
      </c>
      <c r="Q269" s="235">
        <v>0</v>
      </c>
      <c r="R269" s="235">
        <f>Q269*H269</f>
        <v>0</v>
      </c>
      <c r="S269" s="235">
        <v>0</v>
      </c>
      <c r="T269" s="23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166</v>
      </c>
      <c r="AT269" s="230" t="s">
        <v>139</v>
      </c>
      <c r="AU269" s="230" t="s">
        <v>87</v>
      </c>
      <c r="AY269" s="16" t="s">
        <v>136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85</v>
      </c>
      <c r="BK269" s="231">
        <f>ROUND(I269*H269,2)</f>
        <v>0</v>
      </c>
      <c r="BL269" s="16" t="s">
        <v>166</v>
      </c>
      <c r="BM269" s="230" t="s">
        <v>628</v>
      </c>
    </row>
    <row r="270" s="2" customFormat="1" ht="6.96" customHeight="1">
      <c r="A270" s="37"/>
      <c r="B270" s="65"/>
      <c r="C270" s="66"/>
      <c r="D270" s="66"/>
      <c r="E270" s="66"/>
      <c r="F270" s="66"/>
      <c r="G270" s="66"/>
      <c r="H270" s="66"/>
      <c r="I270" s="66"/>
      <c r="J270" s="66"/>
      <c r="K270" s="66"/>
      <c r="L270" s="43"/>
      <c r="M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</row>
  </sheetData>
  <sheetProtection sheet="1" autoFilter="0" formatColumns="0" formatRows="0" objects="1" scenarios="1" spinCount="100000" saltValue="U7V546PNIT88mPe3qbweX9S1Nmk9w/J7uhbjRp9pljsNmrbeTnGzcZdPXqV56jy8YGbdbnf3V6cOct59GTW8SA==" hashValue="gM6MuY30BmyGIzkLf7Tu5ep1mQ9l+1LOlHxQH/jJe2IX1SbN6vgY+3Qx21V6P4cSVNnbp5H5AFbO4lY6kQg6Xw==" algorithmName="SHA-512" password="B680"/>
  <autoFilter ref="C125:K26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Regenerace sídliště Výšinka, Turnov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629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ROUND((SUM(BE119:BE176)),  2)</f>
        <v>0</v>
      </c>
      <c r="G33" s="37"/>
      <c r="H33" s="37"/>
      <c r="I33" s="154">
        <v>0.20999999999999999</v>
      </c>
      <c r="J33" s="153">
        <f>ROUND(((SUM(BE119:BE176))*I33),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ROUND((SUM(BF119:BF176)),  2)</f>
        <v>0</v>
      </c>
      <c r="G34" s="37"/>
      <c r="H34" s="37"/>
      <c r="I34" s="154">
        <v>0.12</v>
      </c>
      <c r="J34" s="153">
        <f>ROUND(((SUM(BF119:BF176))*I34),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ROUND((SUM(BG119:BG176)),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ROUND((SUM(BH119:BH176)),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ROUND((SUM(BI119:BI176)),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Regenerace sídliště Výšinka, Turnov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401 - Veřejné osvětlení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Turnov</v>
      </c>
      <c r="G91" s="39"/>
      <c r="H91" s="39"/>
      <c r="I91" s="31" t="s">
        <v>31</v>
      </c>
      <c r="J91" s="35" t="str">
        <f>E21</f>
        <v>GREGOR projekt - invest,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630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631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632</v>
      </c>
      <c r="E99" s="187"/>
      <c r="F99" s="187"/>
      <c r="G99" s="187"/>
      <c r="H99" s="187"/>
      <c r="I99" s="187"/>
      <c r="J99" s="188">
        <f>J153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121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Regenerace sídliště Výšinka, Turnov - I.etapa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 401 - Veřejné osvětlení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14. 3. 2025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24</v>
      </c>
      <c r="D115" s="39"/>
      <c r="E115" s="39"/>
      <c r="F115" s="26" t="str">
        <f>E15</f>
        <v>Město Turnov</v>
      </c>
      <c r="G115" s="39"/>
      <c r="H115" s="39"/>
      <c r="I115" s="31" t="s">
        <v>31</v>
      </c>
      <c r="J115" s="35" t="str">
        <f>E21</f>
        <v>GREGOR projekt - invest,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29</v>
      </c>
      <c r="D116" s="39"/>
      <c r="E116" s="39"/>
      <c r="F116" s="26" t="str">
        <f>IF(E18="","",E18)</f>
        <v>Vyplň údaj</v>
      </c>
      <c r="G116" s="39"/>
      <c r="H116" s="39"/>
      <c r="I116" s="31" t="s">
        <v>35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122</v>
      </c>
      <c r="D118" s="193" t="s">
        <v>62</v>
      </c>
      <c r="E118" s="193" t="s">
        <v>58</v>
      </c>
      <c r="F118" s="193" t="s">
        <v>59</v>
      </c>
      <c r="G118" s="193" t="s">
        <v>123</v>
      </c>
      <c r="H118" s="193" t="s">
        <v>124</v>
      </c>
      <c r="I118" s="193" t="s">
        <v>125</v>
      </c>
      <c r="J118" s="194" t="s">
        <v>111</v>
      </c>
      <c r="K118" s="195" t="s">
        <v>126</v>
      </c>
      <c r="L118" s="196"/>
      <c r="M118" s="99" t="s">
        <v>1</v>
      </c>
      <c r="N118" s="100" t="s">
        <v>41</v>
      </c>
      <c r="O118" s="100" t="s">
        <v>127</v>
      </c>
      <c r="P118" s="100" t="s">
        <v>128</v>
      </c>
      <c r="Q118" s="100" t="s">
        <v>129</v>
      </c>
      <c r="R118" s="100" t="s">
        <v>130</v>
      </c>
      <c r="S118" s="100" t="s">
        <v>131</v>
      </c>
      <c r="T118" s="101" t="s">
        <v>132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133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0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76</v>
      </c>
      <c r="AU119" s="16" t="s">
        <v>113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76</v>
      </c>
      <c r="E120" s="205" t="s">
        <v>269</v>
      </c>
      <c r="F120" s="205" t="s">
        <v>633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P121+P153</f>
        <v>0</v>
      </c>
      <c r="Q120" s="210"/>
      <c r="R120" s="211">
        <f>R121+R153</f>
        <v>0</v>
      </c>
      <c r="S120" s="210"/>
      <c r="T120" s="212">
        <f>T121+T153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146</v>
      </c>
      <c r="AT120" s="214" t="s">
        <v>76</v>
      </c>
      <c r="AU120" s="214" t="s">
        <v>77</v>
      </c>
      <c r="AY120" s="213" t="s">
        <v>136</v>
      </c>
      <c r="BK120" s="215">
        <f>BK121+BK153</f>
        <v>0</v>
      </c>
    </row>
    <row r="121" s="12" customFormat="1" ht="22.8" customHeight="1">
      <c r="A121" s="12"/>
      <c r="B121" s="202"/>
      <c r="C121" s="203"/>
      <c r="D121" s="204" t="s">
        <v>76</v>
      </c>
      <c r="E121" s="216" t="s">
        <v>634</v>
      </c>
      <c r="F121" s="216" t="s">
        <v>635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SUM(P122:P152)</f>
        <v>0</v>
      </c>
      <c r="Q121" s="210"/>
      <c r="R121" s="211">
        <f>SUM(R122:R152)</f>
        <v>0</v>
      </c>
      <c r="S121" s="210"/>
      <c r="T121" s="212">
        <f>SUM(T122:T152)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146</v>
      </c>
      <c r="AT121" s="214" t="s">
        <v>76</v>
      </c>
      <c r="AU121" s="214" t="s">
        <v>85</v>
      </c>
      <c r="AY121" s="213" t="s">
        <v>136</v>
      </c>
      <c r="BK121" s="215">
        <f>SUM(BK122:BK152)</f>
        <v>0</v>
      </c>
    </row>
    <row r="122" s="2" customFormat="1" ht="33" customHeight="1">
      <c r="A122" s="37"/>
      <c r="B122" s="38"/>
      <c r="C122" s="218" t="s">
        <v>85</v>
      </c>
      <c r="D122" s="218" t="s">
        <v>139</v>
      </c>
      <c r="E122" s="219" t="s">
        <v>636</v>
      </c>
      <c r="F122" s="220" t="s">
        <v>637</v>
      </c>
      <c r="G122" s="221" t="s">
        <v>424</v>
      </c>
      <c r="H122" s="222">
        <v>19</v>
      </c>
      <c r="I122" s="223"/>
      <c r="J122" s="224">
        <f>ROUND(I122*H122,2)</f>
        <v>0</v>
      </c>
      <c r="K122" s="225"/>
      <c r="L122" s="43"/>
      <c r="M122" s="226" t="s">
        <v>1</v>
      </c>
      <c r="N122" s="227" t="s">
        <v>42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297</v>
      </c>
      <c r="AT122" s="230" t="s">
        <v>139</v>
      </c>
      <c r="AU122" s="230" t="s">
        <v>87</v>
      </c>
      <c r="AY122" s="16" t="s">
        <v>136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85</v>
      </c>
      <c r="BK122" s="231">
        <f>ROUND(I122*H122,2)</f>
        <v>0</v>
      </c>
      <c r="BL122" s="16" t="s">
        <v>297</v>
      </c>
      <c r="BM122" s="230" t="s">
        <v>87</v>
      </c>
    </row>
    <row r="123" s="2" customFormat="1" ht="16.5" customHeight="1">
      <c r="A123" s="37"/>
      <c r="B123" s="38"/>
      <c r="C123" s="218" t="s">
        <v>87</v>
      </c>
      <c r="D123" s="218" t="s">
        <v>139</v>
      </c>
      <c r="E123" s="219" t="s">
        <v>638</v>
      </c>
      <c r="F123" s="220" t="s">
        <v>639</v>
      </c>
      <c r="G123" s="221" t="s">
        <v>424</v>
      </c>
      <c r="H123" s="222">
        <v>18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42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297</v>
      </c>
      <c r="AT123" s="230" t="s">
        <v>139</v>
      </c>
      <c r="AU123" s="230" t="s">
        <v>87</v>
      </c>
      <c r="AY123" s="16" t="s">
        <v>136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85</v>
      </c>
      <c r="BK123" s="231">
        <f>ROUND(I123*H123,2)</f>
        <v>0</v>
      </c>
      <c r="BL123" s="16" t="s">
        <v>297</v>
      </c>
      <c r="BM123" s="230" t="s">
        <v>143</v>
      </c>
    </row>
    <row r="124" s="2" customFormat="1" ht="21.75" customHeight="1">
      <c r="A124" s="37"/>
      <c r="B124" s="38"/>
      <c r="C124" s="237" t="s">
        <v>146</v>
      </c>
      <c r="D124" s="237" t="s">
        <v>269</v>
      </c>
      <c r="E124" s="238" t="s">
        <v>640</v>
      </c>
      <c r="F124" s="239" t="s">
        <v>641</v>
      </c>
      <c r="G124" s="240" t="s">
        <v>424</v>
      </c>
      <c r="H124" s="241">
        <v>16</v>
      </c>
      <c r="I124" s="242"/>
      <c r="J124" s="243">
        <f>ROUND(I124*H124,2)</f>
        <v>0</v>
      </c>
      <c r="K124" s="244"/>
      <c r="L124" s="245"/>
      <c r="M124" s="246" t="s">
        <v>1</v>
      </c>
      <c r="N124" s="247" t="s">
        <v>42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642</v>
      </c>
      <c r="AT124" s="230" t="s">
        <v>269</v>
      </c>
      <c r="AU124" s="230" t="s">
        <v>87</v>
      </c>
      <c r="AY124" s="16" t="s">
        <v>136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85</v>
      </c>
      <c r="BK124" s="231">
        <f>ROUND(I124*H124,2)</f>
        <v>0</v>
      </c>
      <c r="BL124" s="16" t="s">
        <v>297</v>
      </c>
      <c r="BM124" s="230" t="s">
        <v>149</v>
      </c>
    </row>
    <row r="125" s="2" customFormat="1" ht="21.75" customHeight="1">
      <c r="A125" s="37"/>
      <c r="B125" s="38"/>
      <c r="C125" s="237" t="s">
        <v>143</v>
      </c>
      <c r="D125" s="237" t="s">
        <v>269</v>
      </c>
      <c r="E125" s="238" t="s">
        <v>643</v>
      </c>
      <c r="F125" s="239" t="s">
        <v>644</v>
      </c>
      <c r="G125" s="240" t="s">
        <v>424</v>
      </c>
      <c r="H125" s="241">
        <v>2</v>
      </c>
      <c r="I125" s="242"/>
      <c r="J125" s="243">
        <f>ROUND(I125*H125,2)</f>
        <v>0</v>
      </c>
      <c r="K125" s="244"/>
      <c r="L125" s="245"/>
      <c r="M125" s="246" t="s">
        <v>1</v>
      </c>
      <c r="N125" s="247" t="s">
        <v>42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642</v>
      </c>
      <c r="AT125" s="230" t="s">
        <v>269</v>
      </c>
      <c r="AU125" s="230" t="s">
        <v>87</v>
      </c>
      <c r="AY125" s="16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85</v>
      </c>
      <c r="BK125" s="231">
        <f>ROUND(I125*H125,2)</f>
        <v>0</v>
      </c>
      <c r="BL125" s="16" t="s">
        <v>297</v>
      </c>
      <c r="BM125" s="230" t="s">
        <v>152</v>
      </c>
    </row>
    <row r="126" s="2" customFormat="1" ht="24.15" customHeight="1">
      <c r="A126" s="37"/>
      <c r="B126" s="38"/>
      <c r="C126" s="218" t="s">
        <v>135</v>
      </c>
      <c r="D126" s="218" t="s">
        <v>139</v>
      </c>
      <c r="E126" s="219" t="s">
        <v>645</v>
      </c>
      <c r="F126" s="220" t="s">
        <v>646</v>
      </c>
      <c r="G126" s="221" t="s">
        <v>424</v>
      </c>
      <c r="H126" s="222">
        <v>19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42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297</v>
      </c>
      <c r="AT126" s="230" t="s">
        <v>139</v>
      </c>
      <c r="AU126" s="230" t="s">
        <v>87</v>
      </c>
      <c r="AY126" s="16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85</v>
      </c>
      <c r="BK126" s="231">
        <f>ROUND(I126*H126,2)</f>
        <v>0</v>
      </c>
      <c r="BL126" s="16" t="s">
        <v>297</v>
      </c>
      <c r="BM126" s="230" t="s">
        <v>155</v>
      </c>
    </row>
    <row r="127" s="2" customFormat="1" ht="24.15" customHeight="1">
      <c r="A127" s="37"/>
      <c r="B127" s="38"/>
      <c r="C127" s="218" t="s">
        <v>149</v>
      </c>
      <c r="D127" s="218" t="s">
        <v>139</v>
      </c>
      <c r="E127" s="219" t="s">
        <v>647</v>
      </c>
      <c r="F127" s="220" t="s">
        <v>648</v>
      </c>
      <c r="G127" s="221" t="s">
        <v>214</v>
      </c>
      <c r="H127" s="222">
        <v>120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42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297</v>
      </c>
      <c r="AT127" s="230" t="s">
        <v>139</v>
      </c>
      <c r="AU127" s="230" t="s">
        <v>87</v>
      </c>
      <c r="AY127" s="16" t="s">
        <v>136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85</v>
      </c>
      <c r="BK127" s="231">
        <f>ROUND(I127*H127,2)</f>
        <v>0</v>
      </c>
      <c r="BL127" s="16" t="s">
        <v>297</v>
      </c>
      <c r="BM127" s="230" t="s">
        <v>8</v>
      </c>
    </row>
    <row r="128" s="2" customFormat="1" ht="24.15" customHeight="1">
      <c r="A128" s="37"/>
      <c r="B128" s="38"/>
      <c r="C128" s="237" t="s">
        <v>160</v>
      </c>
      <c r="D128" s="237" t="s">
        <v>269</v>
      </c>
      <c r="E128" s="238" t="s">
        <v>649</v>
      </c>
      <c r="F128" s="239" t="s">
        <v>650</v>
      </c>
      <c r="G128" s="240" t="s">
        <v>214</v>
      </c>
      <c r="H128" s="241">
        <v>120</v>
      </c>
      <c r="I128" s="242"/>
      <c r="J128" s="243">
        <f>ROUND(I128*H128,2)</f>
        <v>0</v>
      </c>
      <c r="K128" s="244"/>
      <c r="L128" s="245"/>
      <c r="M128" s="246" t="s">
        <v>1</v>
      </c>
      <c r="N128" s="247" t="s">
        <v>42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642</v>
      </c>
      <c r="AT128" s="230" t="s">
        <v>269</v>
      </c>
      <c r="AU128" s="230" t="s">
        <v>87</v>
      </c>
      <c r="AY128" s="16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85</v>
      </c>
      <c r="BK128" s="231">
        <f>ROUND(I128*H128,2)</f>
        <v>0</v>
      </c>
      <c r="BL128" s="16" t="s">
        <v>297</v>
      </c>
      <c r="BM128" s="230" t="s">
        <v>162</v>
      </c>
    </row>
    <row r="129" s="2" customFormat="1" ht="24.15" customHeight="1">
      <c r="A129" s="37"/>
      <c r="B129" s="38"/>
      <c r="C129" s="218" t="s">
        <v>152</v>
      </c>
      <c r="D129" s="218" t="s">
        <v>139</v>
      </c>
      <c r="E129" s="219" t="s">
        <v>651</v>
      </c>
      <c r="F129" s="220" t="s">
        <v>652</v>
      </c>
      <c r="G129" s="221" t="s">
        <v>214</v>
      </c>
      <c r="H129" s="222">
        <v>557.89999999999998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42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297</v>
      </c>
      <c r="AT129" s="230" t="s">
        <v>139</v>
      </c>
      <c r="AU129" s="230" t="s">
        <v>87</v>
      </c>
      <c r="AY129" s="16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85</v>
      </c>
      <c r="BK129" s="231">
        <f>ROUND(I129*H129,2)</f>
        <v>0</v>
      </c>
      <c r="BL129" s="16" t="s">
        <v>297</v>
      </c>
      <c r="BM129" s="230" t="s">
        <v>166</v>
      </c>
    </row>
    <row r="130" s="2" customFormat="1" ht="24.15" customHeight="1">
      <c r="A130" s="37"/>
      <c r="B130" s="38"/>
      <c r="C130" s="237" t="s">
        <v>169</v>
      </c>
      <c r="D130" s="237" t="s">
        <v>269</v>
      </c>
      <c r="E130" s="238" t="s">
        <v>653</v>
      </c>
      <c r="F130" s="239" t="s">
        <v>654</v>
      </c>
      <c r="G130" s="240" t="s">
        <v>214</v>
      </c>
      <c r="H130" s="241">
        <v>585.79999999999995</v>
      </c>
      <c r="I130" s="242"/>
      <c r="J130" s="243">
        <f>ROUND(I130*H130,2)</f>
        <v>0</v>
      </c>
      <c r="K130" s="244"/>
      <c r="L130" s="245"/>
      <c r="M130" s="246" t="s">
        <v>1</v>
      </c>
      <c r="N130" s="247" t="s">
        <v>42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642</v>
      </c>
      <c r="AT130" s="230" t="s">
        <v>269</v>
      </c>
      <c r="AU130" s="230" t="s">
        <v>87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85</v>
      </c>
      <c r="BK130" s="231">
        <f>ROUND(I130*H130,2)</f>
        <v>0</v>
      </c>
      <c r="BL130" s="16" t="s">
        <v>297</v>
      </c>
      <c r="BM130" s="230" t="s">
        <v>171</v>
      </c>
    </row>
    <row r="131" s="2" customFormat="1" ht="24.15" customHeight="1">
      <c r="A131" s="37"/>
      <c r="B131" s="38"/>
      <c r="C131" s="237" t="s">
        <v>155</v>
      </c>
      <c r="D131" s="237" t="s">
        <v>269</v>
      </c>
      <c r="E131" s="238" t="s">
        <v>655</v>
      </c>
      <c r="F131" s="239" t="s">
        <v>656</v>
      </c>
      <c r="G131" s="240" t="s">
        <v>214</v>
      </c>
      <c r="H131" s="241">
        <v>120</v>
      </c>
      <c r="I131" s="242"/>
      <c r="J131" s="243">
        <f>ROUND(I131*H131,2)</f>
        <v>0</v>
      </c>
      <c r="K131" s="244"/>
      <c r="L131" s="245"/>
      <c r="M131" s="246" t="s">
        <v>1</v>
      </c>
      <c r="N131" s="247" t="s">
        <v>42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642</v>
      </c>
      <c r="AT131" s="230" t="s">
        <v>269</v>
      </c>
      <c r="AU131" s="230" t="s">
        <v>87</v>
      </c>
      <c r="AY131" s="16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85</v>
      </c>
      <c r="BK131" s="231">
        <f>ROUND(I131*H131,2)</f>
        <v>0</v>
      </c>
      <c r="BL131" s="16" t="s">
        <v>297</v>
      </c>
      <c r="BM131" s="230" t="s">
        <v>175</v>
      </c>
    </row>
    <row r="132" s="2" customFormat="1" ht="16.5" customHeight="1">
      <c r="A132" s="37"/>
      <c r="B132" s="38"/>
      <c r="C132" s="237" t="s">
        <v>178</v>
      </c>
      <c r="D132" s="237" t="s">
        <v>269</v>
      </c>
      <c r="E132" s="238" t="s">
        <v>657</v>
      </c>
      <c r="F132" s="239" t="s">
        <v>658</v>
      </c>
      <c r="G132" s="240" t="s">
        <v>424</v>
      </c>
      <c r="H132" s="241">
        <v>18</v>
      </c>
      <c r="I132" s="242"/>
      <c r="J132" s="243">
        <f>ROUND(I132*H132,2)</f>
        <v>0</v>
      </c>
      <c r="K132" s="244"/>
      <c r="L132" s="245"/>
      <c r="M132" s="246" t="s">
        <v>1</v>
      </c>
      <c r="N132" s="247" t="s">
        <v>42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642</v>
      </c>
      <c r="AT132" s="230" t="s">
        <v>269</v>
      </c>
      <c r="AU132" s="230" t="s">
        <v>87</v>
      </c>
      <c r="AY132" s="16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85</v>
      </c>
      <c r="BK132" s="231">
        <f>ROUND(I132*H132,2)</f>
        <v>0</v>
      </c>
      <c r="BL132" s="16" t="s">
        <v>297</v>
      </c>
      <c r="BM132" s="230" t="s">
        <v>180</v>
      </c>
    </row>
    <row r="133" s="2" customFormat="1" ht="24.15" customHeight="1">
      <c r="A133" s="37"/>
      <c r="B133" s="38"/>
      <c r="C133" s="237" t="s">
        <v>8</v>
      </c>
      <c r="D133" s="237" t="s">
        <v>269</v>
      </c>
      <c r="E133" s="238" t="s">
        <v>659</v>
      </c>
      <c r="F133" s="239" t="s">
        <v>660</v>
      </c>
      <c r="G133" s="240" t="s">
        <v>424</v>
      </c>
      <c r="H133" s="241">
        <v>18</v>
      </c>
      <c r="I133" s="242"/>
      <c r="J133" s="243">
        <f>ROUND(I133*H133,2)</f>
        <v>0</v>
      </c>
      <c r="K133" s="244"/>
      <c r="L133" s="245"/>
      <c r="M133" s="246" t="s">
        <v>1</v>
      </c>
      <c r="N133" s="247" t="s">
        <v>42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642</v>
      </c>
      <c r="AT133" s="230" t="s">
        <v>269</v>
      </c>
      <c r="AU133" s="230" t="s">
        <v>87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85</v>
      </c>
      <c r="BK133" s="231">
        <f>ROUND(I133*H133,2)</f>
        <v>0</v>
      </c>
      <c r="BL133" s="16" t="s">
        <v>297</v>
      </c>
      <c r="BM133" s="230" t="s">
        <v>222</v>
      </c>
    </row>
    <row r="134" s="2" customFormat="1" ht="16.5" customHeight="1">
      <c r="A134" s="37"/>
      <c r="B134" s="38"/>
      <c r="C134" s="218" t="s">
        <v>223</v>
      </c>
      <c r="D134" s="218" t="s">
        <v>139</v>
      </c>
      <c r="E134" s="219" t="s">
        <v>661</v>
      </c>
      <c r="F134" s="220" t="s">
        <v>662</v>
      </c>
      <c r="G134" s="221" t="s">
        <v>424</v>
      </c>
      <c r="H134" s="222">
        <v>18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42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297</v>
      </c>
      <c r="AT134" s="230" t="s">
        <v>139</v>
      </c>
      <c r="AU134" s="230" t="s">
        <v>87</v>
      </c>
      <c r="AY134" s="16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85</v>
      </c>
      <c r="BK134" s="231">
        <f>ROUND(I134*H134,2)</f>
        <v>0</v>
      </c>
      <c r="BL134" s="16" t="s">
        <v>297</v>
      </c>
      <c r="BM134" s="230" t="s">
        <v>226</v>
      </c>
    </row>
    <row r="135" s="2" customFormat="1" ht="37.8" customHeight="1">
      <c r="A135" s="37"/>
      <c r="B135" s="38"/>
      <c r="C135" s="218" t="s">
        <v>162</v>
      </c>
      <c r="D135" s="218" t="s">
        <v>139</v>
      </c>
      <c r="E135" s="219" t="s">
        <v>663</v>
      </c>
      <c r="F135" s="220" t="s">
        <v>664</v>
      </c>
      <c r="G135" s="221" t="s">
        <v>214</v>
      </c>
      <c r="H135" s="222">
        <v>550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42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297</v>
      </c>
      <c r="AT135" s="230" t="s">
        <v>139</v>
      </c>
      <c r="AU135" s="230" t="s">
        <v>87</v>
      </c>
      <c r="AY135" s="16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85</v>
      </c>
      <c r="BK135" s="231">
        <f>ROUND(I135*H135,2)</f>
        <v>0</v>
      </c>
      <c r="BL135" s="16" t="s">
        <v>297</v>
      </c>
      <c r="BM135" s="230" t="s">
        <v>229</v>
      </c>
    </row>
    <row r="136" s="2" customFormat="1" ht="16.5" customHeight="1">
      <c r="A136" s="37"/>
      <c r="B136" s="38"/>
      <c r="C136" s="237" t="s">
        <v>230</v>
      </c>
      <c r="D136" s="237" t="s">
        <v>269</v>
      </c>
      <c r="E136" s="238" t="s">
        <v>665</v>
      </c>
      <c r="F136" s="239" t="s">
        <v>666</v>
      </c>
      <c r="G136" s="240" t="s">
        <v>667</v>
      </c>
      <c r="H136" s="241">
        <v>550</v>
      </c>
      <c r="I136" s="242"/>
      <c r="J136" s="243">
        <f>ROUND(I136*H136,2)</f>
        <v>0</v>
      </c>
      <c r="K136" s="244"/>
      <c r="L136" s="245"/>
      <c r="M136" s="246" t="s">
        <v>1</v>
      </c>
      <c r="N136" s="247" t="s">
        <v>42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642</v>
      </c>
      <c r="AT136" s="230" t="s">
        <v>269</v>
      </c>
      <c r="AU136" s="230" t="s">
        <v>87</v>
      </c>
      <c r="AY136" s="16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85</v>
      </c>
      <c r="BK136" s="231">
        <f>ROUND(I136*H136,2)</f>
        <v>0</v>
      </c>
      <c r="BL136" s="16" t="s">
        <v>297</v>
      </c>
      <c r="BM136" s="230" t="s">
        <v>233</v>
      </c>
    </row>
    <row r="137" s="2" customFormat="1" ht="37.8" customHeight="1">
      <c r="A137" s="37"/>
      <c r="B137" s="38"/>
      <c r="C137" s="218" t="s">
        <v>166</v>
      </c>
      <c r="D137" s="218" t="s">
        <v>139</v>
      </c>
      <c r="E137" s="219" t="s">
        <v>668</v>
      </c>
      <c r="F137" s="220" t="s">
        <v>669</v>
      </c>
      <c r="G137" s="221" t="s">
        <v>214</v>
      </c>
      <c r="H137" s="222">
        <v>36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42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297</v>
      </c>
      <c r="AT137" s="230" t="s">
        <v>139</v>
      </c>
      <c r="AU137" s="230" t="s">
        <v>87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85</v>
      </c>
      <c r="BK137" s="231">
        <f>ROUND(I137*H137,2)</f>
        <v>0</v>
      </c>
      <c r="BL137" s="16" t="s">
        <v>297</v>
      </c>
      <c r="BM137" s="230" t="s">
        <v>236</v>
      </c>
    </row>
    <row r="138" s="2" customFormat="1" ht="16.5" customHeight="1">
      <c r="A138" s="37"/>
      <c r="B138" s="38"/>
      <c r="C138" s="237" t="s">
        <v>237</v>
      </c>
      <c r="D138" s="237" t="s">
        <v>269</v>
      </c>
      <c r="E138" s="238" t="s">
        <v>670</v>
      </c>
      <c r="F138" s="239" t="s">
        <v>671</v>
      </c>
      <c r="G138" s="240" t="s">
        <v>667</v>
      </c>
      <c r="H138" s="241">
        <v>36</v>
      </c>
      <c r="I138" s="242"/>
      <c r="J138" s="243">
        <f>ROUND(I138*H138,2)</f>
        <v>0</v>
      </c>
      <c r="K138" s="244"/>
      <c r="L138" s="245"/>
      <c r="M138" s="246" t="s">
        <v>1</v>
      </c>
      <c r="N138" s="247" t="s">
        <v>42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642</v>
      </c>
      <c r="AT138" s="230" t="s">
        <v>269</v>
      </c>
      <c r="AU138" s="230" t="s">
        <v>87</v>
      </c>
      <c r="AY138" s="16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85</v>
      </c>
      <c r="BK138" s="231">
        <f>ROUND(I138*H138,2)</f>
        <v>0</v>
      </c>
      <c r="BL138" s="16" t="s">
        <v>297</v>
      </c>
      <c r="BM138" s="230" t="s">
        <v>240</v>
      </c>
    </row>
    <row r="139" s="2" customFormat="1" ht="24.15" customHeight="1">
      <c r="A139" s="37"/>
      <c r="B139" s="38"/>
      <c r="C139" s="218" t="s">
        <v>171</v>
      </c>
      <c r="D139" s="218" t="s">
        <v>139</v>
      </c>
      <c r="E139" s="219" t="s">
        <v>672</v>
      </c>
      <c r="F139" s="220" t="s">
        <v>673</v>
      </c>
      <c r="G139" s="221" t="s">
        <v>674</v>
      </c>
      <c r="H139" s="222">
        <v>18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42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297</v>
      </c>
      <c r="AT139" s="230" t="s">
        <v>139</v>
      </c>
      <c r="AU139" s="230" t="s">
        <v>87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85</v>
      </c>
      <c r="BK139" s="231">
        <f>ROUND(I139*H139,2)</f>
        <v>0</v>
      </c>
      <c r="BL139" s="16" t="s">
        <v>297</v>
      </c>
      <c r="BM139" s="230" t="s">
        <v>243</v>
      </c>
    </row>
    <row r="140" s="2" customFormat="1" ht="24.15" customHeight="1">
      <c r="A140" s="37"/>
      <c r="B140" s="38"/>
      <c r="C140" s="218" t="s">
        <v>244</v>
      </c>
      <c r="D140" s="218" t="s">
        <v>139</v>
      </c>
      <c r="E140" s="219" t="s">
        <v>675</v>
      </c>
      <c r="F140" s="220" t="s">
        <v>676</v>
      </c>
      <c r="G140" s="221" t="s">
        <v>674</v>
      </c>
      <c r="H140" s="222">
        <v>4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42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297</v>
      </c>
      <c r="AT140" s="230" t="s">
        <v>139</v>
      </c>
      <c r="AU140" s="230" t="s">
        <v>87</v>
      </c>
      <c r="AY140" s="16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85</v>
      </c>
      <c r="BK140" s="231">
        <f>ROUND(I140*H140,2)</f>
        <v>0</v>
      </c>
      <c r="BL140" s="16" t="s">
        <v>297</v>
      </c>
      <c r="BM140" s="230" t="s">
        <v>247</v>
      </c>
    </row>
    <row r="141" s="2" customFormat="1" ht="16.5" customHeight="1">
      <c r="A141" s="37"/>
      <c r="B141" s="38"/>
      <c r="C141" s="218" t="s">
        <v>175</v>
      </c>
      <c r="D141" s="218" t="s">
        <v>139</v>
      </c>
      <c r="E141" s="219" t="s">
        <v>677</v>
      </c>
      <c r="F141" s="220" t="s">
        <v>678</v>
      </c>
      <c r="G141" s="221" t="s">
        <v>674</v>
      </c>
      <c r="H141" s="222">
        <v>6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42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297</v>
      </c>
      <c r="AT141" s="230" t="s">
        <v>139</v>
      </c>
      <c r="AU141" s="230" t="s">
        <v>87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85</v>
      </c>
      <c r="BK141" s="231">
        <f>ROUND(I141*H141,2)</f>
        <v>0</v>
      </c>
      <c r="BL141" s="16" t="s">
        <v>297</v>
      </c>
      <c r="BM141" s="230" t="s">
        <v>250</v>
      </c>
    </row>
    <row r="142" s="2" customFormat="1" ht="16.5" customHeight="1">
      <c r="A142" s="37"/>
      <c r="B142" s="38"/>
      <c r="C142" s="218" t="s">
        <v>7</v>
      </c>
      <c r="D142" s="218" t="s">
        <v>139</v>
      </c>
      <c r="E142" s="219" t="s">
        <v>679</v>
      </c>
      <c r="F142" s="220" t="s">
        <v>680</v>
      </c>
      <c r="G142" s="221" t="s">
        <v>674</v>
      </c>
      <c r="H142" s="222">
        <v>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42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297</v>
      </c>
      <c r="AT142" s="230" t="s">
        <v>139</v>
      </c>
      <c r="AU142" s="230" t="s">
        <v>87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85</v>
      </c>
      <c r="BK142" s="231">
        <f>ROUND(I142*H142,2)</f>
        <v>0</v>
      </c>
      <c r="BL142" s="16" t="s">
        <v>297</v>
      </c>
      <c r="BM142" s="230" t="s">
        <v>253</v>
      </c>
    </row>
    <row r="143" s="2" customFormat="1" ht="16.5" customHeight="1">
      <c r="A143" s="37"/>
      <c r="B143" s="38"/>
      <c r="C143" s="218" t="s">
        <v>180</v>
      </c>
      <c r="D143" s="218" t="s">
        <v>139</v>
      </c>
      <c r="E143" s="219" t="s">
        <v>681</v>
      </c>
      <c r="F143" s="220" t="s">
        <v>682</v>
      </c>
      <c r="G143" s="221" t="s">
        <v>674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42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297</v>
      </c>
      <c r="AT143" s="230" t="s">
        <v>139</v>
      </c>
      <c r="AU143" s="230" t="s">
        <v>87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85</v>
      </c>
      <c r="BK143" s="231">
        <f>ROUND(I143*H143,2)</f>
        <v>0</v>
      </c>
      <c r="BL143" s="16" t="s">
        <v>297</v>
      </c>
      <c r="BM143" s="230" t="s">
        <v>257</v>
      </c>
    </row>
    <row r="144" s="2" customFormat="1" ht="16.5" customHeight="1">
      <c r="A144" s="37"/>
      <c r="B144" s="38"/>
      <c r="C144" s="218" t="s">
        <v>258</v>
      </c>
      <c r="D144" s="218" t="s">
        <v>139</v>
      </c>
      <c r="E144" s="219" t="s">
        <v>683</v>
      </c>
      <c r="F144" s="220" t="s">
        <v>684</v>
      </c>
      <c r="G144" s="221" t="s">
        <v>674</v>
      </c>
      <c r="H144" s="222">
        <v>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42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297</v>
      </c>
      <c r="AT144" s="230" t="s">
        <v>139</v>
      </c>
      <c r="AU144" s="230" t="s">
        <v>87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85</v>
      </c>
      <c r="BK144" s="231">
        <f>ROUND(I144*H144,2)</f>
        <v>0</v>
      </c>
      <c r="BL144" s="16" t="s">
        <v>297</v>
      </c>
      <c r="BM144" s="230" t="s">
        <v>261</v>
      </c>
    </row>
    <row r="145" s="2" customFormat="1" ht="21.75" customHeight="1">
      <c r="A145" s="37"/>
      <c r="B145" s="38"/>
      <c r="C145" s="218" t="s">
        <v>222</v>
      </c>
      <c r="D145" s="218" t="s">
        <v>139</v>
      </c>
      <c r="E145" s="219" t="s">
        <v>685</v>
      </c>
      <c r="F145" s="220" t="s">
        <v>686</v>
      </c>
      <c r="G145" s="221" t="s">
        <v>674</v>
      </c>
      <c r="H145" s="222">
        <v>6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42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297</v>
      </c>
      <c r="AT145" s="230" t="s">
        <v>139</v>
      </c>
      <c r="AU145" s="230" t="s">
        <v>87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85</v>
      </c>
      <c r="BK145" s="231">
        <f>ROUND(I145*H145,2)</f>
        <v>0</v>
      </c>
      <c r="BL145" s="16" t="s">
        <v>297</v>
      </c>
      <c r="BM145" s="230" t="s">
        <v>264</v>
      </c>
    </row>
    <row r="146" s="2" customFormat="1" ht="16.5" customHeight="1">
      <c r="A146" s="37"/>
      <c r="B146" s="38"/>
      <c r="C146" s="218" t="s">
        <v>265</v>
      </c>
      <c r="D146" s="218" t="s">
        <v>139</v>
      </c>
      <c r="E146" s="219" t="s">
        <v>687</v>
      </c>
      <c r="F146" s="220" t="s">
        <v>688</v>
      </c>
      <c r="G146" s="221" t="s">
        <v>674</v>
      </c>
      <c r="H146" s="222">
        <v>1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42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297</v>
      </c>
      <c r="AT146" s="230" t="s">
        <v>139</v>
      </c>
      <c r="AU146" s="230" t="s">
        <v>87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85</v>
      </c>
      <c r="BK146" s="231">
        <f>ROUND(I146*H146,2)</f>
        <v>0</v>
      </c>
      <c r="BL146" s="16" t="s">
        <v>297</v>
      </c>
      <c r="BM146" s="230" t="s">
        <v>268</v>
      </c>
    </row>
    <row r="147" s="2" customFormat="1" ht="16.5" customHeight="1">
      <c r="A147" s="37"/>
      <c r="B147" s="38"/>
      <c r="C147" s="218" t="s">
        <v>226</v>
      </c>
      <c r="D147" s="218" t="s">
        <v>139</v>
      </c>
      <c r="E147" s="219" t="s">
        <v>689</v>
      </c>
      <c r="F147" s="220" t="s">
        <v>690</v>
      </c>
      <c r="G147" s="221" t="s">
        <v>674</v>
      </c>
      <c r="H147" s="222">
        <v>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42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297</v>
      </c>
      <c r="AT147" s="230" t="s">
        <v>139</v>
      </c>
      <c r="AU147" s="230" t="s">
        <v>87</v>
      </c>
      <c r="AY147" s="16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85</v>
      </c>
      <c r="BK147" s="231">
        <f>ROUND(I147*H147,2)</f>
        <v>0</v>
      </c>
      <c r="BL147" s="16" t="s">
        <v>297</v>
      </c>
      <c r="BM147" s="230" t="s">
        <v>272</v>
      </c>
    </row>
    <row r="148" s="2" customFormat="1" ht="24.15" customHeight="1">
      <c r="A148" s="37"/>
      <c r="B148" s="38"/>
      <c r="C148" s="237" t="s">
        <v>273</v>
      </c>
      <c r="D148" s="237" t="s">
        <v>269</v>
      </c>
      <c r="E148" s="238" t="s">
        <v>691</v>
      </c>
      <c r="F148" s="239" t="s">
        <v>692</v>
      </c>
      <c r="G148" s="240" t="s">
        <v>674</v>
      </c>
      <c r="H148" s="241">
        <v>10</v>
      </c>
      <c r="I148" s="242"/>
      <c r="J148" s="243">
        <f>ROUND(I148*H148,2)</f>
        <v>0</v>
      </c>
      <c r="K148" s="244"/>
      <c r="L148" s="245"/>
      <c r="M148" s="246" t="s">
        <v>1</v>
      </c>
      <c r="N148" s="247" t="s">
        <v>42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642</v>
      </c>
      <c r="AT148" s="230" t="s">
        <v>269</v>
      </c>
      <c r="AU148" s="230" t="s">
        <v>87</v>
      </c>
      <c r="AY148" s="16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85</v>
      </c>
      <c r="BK148" s="231">
        <f>ROUND(I148*H148,2)</f>
        <v>0</v>
      </c>
      <c r="BL148" s="16" t="s">
        <v>297</v>
      </c>
      <c r="BM148" s="230" t="s">
        <v>276</v>
      </c>
    </row>
    <row r="149" s="2" customFormat="1" ht="24.15" customHeight="1">
      <c r="A149" s="37"/>
      <c r="B149" s="38"/>
      <c r="C149" s="237" t="s">
        <v>229</v>
      </c>
      <c r="D149" s="237" t="s">
        <v>269</v>
      </c>
      <c r="E149" s="238" t="s">
        <v>693</v>
      </c>
      <c r="F149" s="239" t="s">
        <v>694</v>
      </c>
      <c r="G149" s="240" t="s">
        <v>674</v>
      </c>
      <c r="H149" s="241">
        <v>7</v>
      </c>
      <c r="I149" s="242"/>
      <c r="J149" s="243">
        <f>ROUND(I149*H149,2)</f>
        <v>0</v>
      </c>
      <c r="K149" s="244"/>
      <c r="L149" s="245"/>
      <c r="M149" s="246" t="s">
        <v>1</v>
      </c>
      <c r="N149" s="247" t="s">
        <v>42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642</v>
      </c>
      <c r="AT149" s="230" t="s">
        <v>269</v>
      </c>
      <c r="AU149" s="230" t="s">
        <v>87</v>
      </c>
      <c r="AY149" s="16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85</v>
      </c>
      <c r="BK149" s="231">
        <f>ROUND(I149*H149,2)</f>
        <v>0</v>
      </c>
      <c r="BL149" s="16" t="s">
        <v>297</v>
      </c>
      <c r="BM149" s="230" t="s">
        <v>279</v>
      </c>
    </row>
    <row r="150" s="2" customFormat="1" ht="24.15" customHeight="1">
      <c r="A150" s="37"/>
      <c r="B150" s="38"/>
      <c r="C150" s="237" t="s">
        <v>280</v>
      </c>
      <c r="D150" s="237" t="s">
        <v>269</v>
      </c>
      <c r="E150" s="238" t="s">
        <v>695</v>
      </c>
      <c r="F150" s="239" t="s">
        <v>696</v>
      </c>
      <c r="G150" s="240" t="s">
        <v>674</v>
      </c>
      <c r="H150" s="241">
        <v>2</v>
      </c>
      <c r="I150" s="242"/>
      <c r="J150" s="243">
        <f>ROUND(I150*H150,2)</f>
        <v>0</v>
      </c>
      <c r="K150" s="244"/>
      <c r="L150" s="245"/>
      <c r="M150" s="246" t="s">
        <v>1</v>
      </c>
      <c r="N150" s="247" t="s">
        <v>42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642</v>
      </c>
      <c r="AT150" s="230" t="s">
        <v>269</v>
      </c>
      <c r="AU150" s="230" t="s">
        <v>87</v>
      </c>
      <c r="AY150" s="16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85</v>
      </c>
      <c r="BK150" s="231">
        <f>ROUND(I150*H150,2)</f>
        <v>0</v>
      </c>
      <c r="BL150" s="16" t="s">
        <v>297</v>
      </c>
      <c r="BM150" s="230" t="s">
        <v>283</v>
      </c>
    </row>
    <row r="151" s="2" customFormat="1" ht="16.5" customHeight="1">
      <c r="A151" s="37"/>
      <c r="B151" s="38"/>
      <c r="C151" s="237" t="s">
        <v>233</v>
      </c>
      <c r="D151" s="237" t="s">
        <v>269</v>
      </c>
      <c r="E151" s="238" t="s">
        <v>697</v>
      </c>
      <c r="F151" s="239" t="s">
        <v>698</v>
      </c>
      <c r="G151" s="240" t="s">
        <v>674</v>
      </c>
      <c r="H151" s="241">
        <v>6</v>
      </c>
      <c r="I151" s="242"/>
      <c r="J151" s="243">
        <f>ROUND(I151*H151,2)</f>
        <v>0</v>
      </c>
      <c r="K151" s="244"/>
      <c r="L151" s="245"/>
      <c r="M151" s="246" t="s">
        <v>1</v>
      </c>
      <c r="N151" s="247" t="s">
        <v>42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642</v>
      </c>
      <c r="AT151" s="230" t="s">
        <v>269</v>
      </c>
      <c r="AU151" s="230" t="s">
        <v>87</v>
      </c>
      <c r="AY151" s="16" t="s">
        <v>136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85</v>
      </c>
      <c r="BK151" s="231">
        <f>ROUND(I151*H151,2)</f>
        <v>0</v>
      </c>
      <c r="BL151" s="16" t="s">
        <v>297</v>
      </c>
      <c r="BM151" s="230" t="s">
        <v>286</v>
      </c>
    </row>
    <row r="152" s="2" customFormat="1" ht="16.5" customHeight="1">
      <c r="A152" s="37"/>
      <c r="B152" s="38"/>
      <c r="C152" s="237" t="s">
        <v>290</v>
      </c>
      <c r="D152" s="237" t="s">
        <v>269</v>
      </c>
      <c r="E152" s="238" t="s">
        <v>699</v>
      </c>
      <c r="F152" s="239" t="s">
        <v>700</v>
      </c>
      <c r="G152" s="240" t="s">
        <v>674</v>
      </c>
      <c r="H152" s="241">
        <v>1</v>
      </c>
      <c r="I152" s="242"/>
      <c r="J152" s="243">
        <f>ROUND(I152*H152,2)</f>
        <v>0</v>
      </c>
      <c r="K152" s="244"/>
      <c r="L152" s="245"/>
      <c r="M152" s="246" t="s">
        <v>1</v>
      </c>
      <c r="N152" s="247" t="s">
        <v>42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642</v>
      </c>
      <c r="AT152" s="230" t="s">
        <v>269</v>
      </c>
      <c r="AU152" s="230" t="s">
        <v>87</v>
      </c>
      <c r="AY152" s="16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85</v>
      </c>
      <c r="BK152" s="231">
        <f>ROUND(I152*H152,2)</f>
        <v>0</v>
      </c>
      <c r="BL152" s="16" t="s">
        <v>297</v>
      </c>
      <c r="BM152" s="230" t="s">
        <v>293</v>
      </c>
    </row>
    <row r="153" s="12" customFormat="1" ht="22.8" customHeight="1">
      <c r="A153" s="12"/>
      <c r="B153" s="202"/>
      <c r="C153" s="203"/>
      <c r="D153" s="204" t="s">
        <v>76</v>
      </c>
      <c r="E153" s="216" t="s">
        <v>701</v>
      </c>
      <c r="F153" s="216" t="s">
        <v>702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SUM(P154:P176)</f>
        <v>0</v>
      </c>
      <c r="Q153" s="210"/>
      <c r="R153" s="211">
        <f>SUM(R154:R176)</f>
        <v>0</v>
      </c>
      <c r="S153" s="210"/>
      <c r="T153" s="212">
        <f>SUM(T154:T176)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146</v>
      </c>
      <c r="AT153" s="214" t="s">
        <v>76</v>
      </c>
      <c r="AU153" s="214" t="s">
        <v>85</v>
      </c>
      <c r="AY153" s="213" t="s">
        <v>136</v>
      </c>
      <c r="BK153" s="215">
        <f>SUM(BK154:BK176)</f>
        <v>0</v>
      </c>
    </row>
    <row r="154" s="2" customFormat="1" ht="24.15" customHeight="1">
      <c r="A154" s="37"/>
      <c r="B154" s="38"/>
      <c r="C154" s="218" t="s">
        <v>236</v>
      </c>
      <c r="D154" s="218" t="s">
        <v>139</v>
      </c>
      <c r="E154" s="219" t="s">
        <v>266</v>
      </c>
      <c r="F154" s="220" t="s">
        <v>267</v>
      </c>
      <c r="G154" s="221" t="s">
        <v>221</v>
      </c>
      <c r="H154" s="222">
        <v>54.390000000000001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42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297</v>
      </c>
      <c r="AT154" s="230" t="s">
        <v>139</v>
      </c>
      <c r="AU154" s="230" t="s">
        <v>87</v>
      </c>
      <c r="AY154" s="16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85</v>
      </c>
      <c r="BK154" s="231">
        <f>ROUND(I154*H154,2)</f>
        <v>0</v>
      </c>
      <c r="BL154" s="16" t="s">
        <v>297</v>
      </c>
      <c r="BM154" s="230" t="s">
        <v>297</v>
      </c>
    </row>
    <row r="155" s="2" customFormat="1" ht="16.5" customHeight="1">
      <c r="A155" s="37"/>
      <c r="B155" s="38"/>
      <c r="C155" s="237" t="s">
        <v>298</v>
      </c>
      <c r="D155" s="237" t="s">
        <v>269</v>
      </c>
      <c r="E155" s="238" t="s">
        <v>703</v>
      </c>
      <c r="F155" s="239" t="s">
        <v>704</v>
      </c>
      <c r="G155" s="240" t="s">
        <v>256</v>
      </c>
      <c r="H155" s="241">
        <v>108.79000000000001</v>
      </c>
      <c r="I155" s="242"/>
      <c r="J155" s="243">
        <f>ROUND(I155*H155,2)</f>
        <v>0</v>
      </c>
      <c r="K155" s="244"/>
      <c r="L155" s="245"/>
      <c r="M155" s="246" t="s">
        <v>1</v>
      </c>
      <c r="N155" s="247" t="s">
        <v>42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642</v>
      </c>
      <c r="AT155" s="230" t="s">
        <v>269</v>
      </c>
      <c r="AU155" s="230" t="s">
        <v>87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85</v>
      </c>
      <c r="BK155" s="231">
        <f>ROUND(I155*H155,2)</f>
        <v>0</v>
      </c>
      <c r="BL155" s="16" t="s">
        <v>297</v>
      </c>
      <c r="BM155" s="230" t="s">
        <v>301</v>
      </c>
    </row>
    <row r="156" s="2" customFormat="1" ht="24.15" customHeight="1">
      <c r="A156" s="37"/>
      <c r="B156" s="38"/>
      <c r="C156" s="218" t="s">
        <v>240</v>
      </c>
      <c r="D156" s="218" t="s">
        <v>139</v>
      </c>
      <c r="E156" s="219" t="s">
        <v>705</v>
      </c>
      <c r="F156" s="220" t="s">
        <v>706</v>
      </c>
      <c r="G156" s="221" t="s">
        <v>707</v>
      </c>
      <c r="H156" s="222">
        <v>0.55800000000000005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42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297</v>
      </c>
      <c r="AT156" s="230" t="s">
        <v>139</v>
      </c>
      <c r="AU156" s="230" t="s">
        <v>87</v>
      </c>
      <c r="AY156" s="16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85</v>
      </c>
      <c r="BK156" s="231">
        <f>ROUND(I156*H156,2)</f>
        <v>0</v>
      </c>
      <c r="BL156" s="16" t="s">
        <v>297</v>
      </c>
      <c r="BM156" s="230" t="s">
        <v>304</v>
      </c>
    </row>
    <row r="157" s="2" customFormat="1" ht="21.75" customHeight="1">
      <c r="A157" s="37"/>
      <c r="B157" s="38"/>
      <c r="C157" s="218" t="s">
        <v>305</v>
      </c>
      <c r="D157" s="218" t="s">
        <v>139</v>
      </c>
      <c r="E157" s="219" t="s">
        <v>708</v>
      </c>
      <c r="F157" s="220" t="s">
        <v>709</v>
      </c>
      <c r="G157" s="221" t="s">
        <v>707</v>
      </c>
      <c r="H157" s="222">
        <v>0.55800000000000005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42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297</v>
      </c>
      <c r="AT157" s="230" t="s">
        <v>139</v>
      </c>
      <c r="AU157" s="230" t="s">
        <v>87</v>
      </c>
      <c r="AY157" s="16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85</v>
      </c>
      <c r="BK157" s="231">
        <f>ROUND(I157*H157,2)</f>
        <v>0</v>
      </c>
      <c r="BL157" s="16" t="s">
        <v>297</v>
      </c>
      <c r="BM157" s="230" t="s">
        <v>308</v>
      </c>
    </row>
    <row r="158" s="2" customFormat="1" ht="24.15" customHeight="1">
      <c r="A158" s="37"/>
      <c r="B158" s="38"/>
      <c r="C158" s="218" t="s">
        <v>243</v>
      </c>
      <c r="D158" s="218" t="s">
        <v>139</v>
      </c>
      <c r="E158" s="219" t="s">
        <v>710</v>
      </c>
      <c r="F158" s="220" t="s">
        <v>711</v>
      </c>
      <c r="G158" s="221" t="s">
        <v>214</v>
      </c>
      <c r="H158" s="222">
        <v>557.89999999999998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42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297</v>
      </c>
      <c r="AT158" s="230" t="s">
        <v>139</v>
      </c>
      <c r="AU158" s="230" t="s">
        <v>87</v>
      </c>
      <c r="AY158" s="16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85</v>
      </c>
      <c r="BK158" s="231">
        <f>ROUND(I158*H158,2)</f>
        <v>0</v>
      </c>
      <c r="BL158" s="16" t="s">
        <v>297</v>
      </c>
      <c r="BM158" s="230" t="s">
        <v>311</v>
      </c>
    </row>
    <row r="159" s="2" customFormat="1" ht="24.15" customHeight="1">
      <c r="A159" s="37"/>
      <c r="B159" s="38"/>
      <c r="C159" s="218" t="s">
        <v>312</v>
      </c>
      <c r="D159" s="218" t="s">
        <v>139</v>
      </c>
      <c r="E159" s="219" t="s">
        <v>712</v>
      </c>
      <c r="F159" s="220" t="s">
        <v>713</v>
      </c>
      <c r="G159" s="221" t="s">
        <v>214</v>
      </c>
      <c r="H159" s="222">
        <v>557.89999999999998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42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297</v>
      </c>
      <c r="AT159" s="230" t="s">
        <v>139</v>
      </c>
      <c r="AU159" s="230" t="s">
        <v>87</v>
      </c>
      <c r="AY159" s="16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85</v>
      </c>
      <c r="BK159" s="231">
        <f>ROUND(I159*H159,2)</f>
        <v>0</v>
      </c>
      <c r="BL159" s="16" t="s">
        <v>297</v>
      </c>
      <c r="BM159" s="230" t="s">
        <v>315</v>
      </c>
    </row>
    <row r="160" s="2" customFormat="1" ht="37.8" customHeight="1">
      <c r="A160" s="37"/>
      <c r="B160" s="38"/>
      <c r="C160" s="218" t="s">
        <v>247</v>
      </c>
      <c r="D160" s="218" t="s">
        <v>139</v>
      </c>
      <c r="E160" s="219" t="s">
        <v>714</v>
      </c>
      <c r="F160" s="220" t="s">
        <v>715</v>
      </c>
      <c r="G160" s="221" t="s">
        <v>221</v>
      </c>
      <c r="H160" s="222">
        <v>90.650000000000006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42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297</v>
      </c>
      <c r="AT160" s="230" t="s">
        <v>139</v>
      </c>
      <c r="AU160" s="230" t="s">
        <v>87</v>
      </c>
      <c r="AY160" s="16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85</v>
      </c>
      <c r="BK160" s="231">
        <f>ROUND(I160*H160,2)</f>
        <v>0</v>
      </c>
      <c r="BL160" s="16" t="s">
        <v>297</v>
      </c>
      <c r="BM160" s="230" t="s">
        <v>318</v>
      </c>
    </row>
    <row r="161" s="2" customFormat="1" ht="37.8" customHeight="1">
      <c r="A161" s="37"/>
      <c r="B161" s="38"/>
      <c r="C161" s="218" t="s">
        <v>319</v>
      </c>
      <c r="D161" s="218" t="s">
        <v>139</v>
      </c>
      <c r="E161" s="219" t="s">
        <v>716</v>
      </c>
      <c r="F161" s="220" t="s">
        <v>717</v>
      </c>
      <c r="G161" s="221" t="s">
        <v>221</v>
      </c>
      <c r="H161" s="222">
        <v>1359.75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42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297</v>
      </c>
      <c r="AT161" s="230" t="s">
        <v>139</v>
      </c>
      <c r="AU161" s="230" t="s">
        <v>87</v>
      </c>
      <c r="AY161" s="16" t="s">
        <v>136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85</v>
      </c>
      <c r="BK161" s="231">
        <f>ROUND(I161*H161,2)</f>
        <v>0</v>
      </c>
      <c r="BL161" s="16" t="s">
        <v>297</v>
      </c>
      <c r="BM161" s="230" t="s">
        <v>322</v>
      </c>
    </row>
    <row r="162" s="2" customFormat="1" ht="24.15" customHeight="1">
      <c r="A162" s="37"/>
      <c r="B162" s="38"/>
      <c r="C162" s="218" t="s">
        <v>250</v>
      </c>
      <c r="D162" s="218" t="s">
        <v>139</v>
      </c>
      <c r="E162" s="219" t="s">
        <v>718</v>
      </c>
      <c r="F162" s="220" t="s">
        <v>719</v>
      </c>
      <c r="G162" s="221" t="s">
        <v>256</v>
      </c>
      <c r="H162" s="222">
        <v>163.16999999999999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42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297</v>
      </c>
      <c r="AT162" s="230" t="s">
        <v>139</v>
      </c>
      <c r="AU162" s="230" t="s">
        <v>87</v>
      </c>
      <c r="AY162" s="16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85</v>
      </c>
      <c r="BK162" s="231">
        <f>ROUND(I162*H162,2)</f>
        <v>0</v>
      </c>
      <c r="BL162" s="16" t="s">
        <v>297</v>
      </c>
      <c r="BM162" s="230" t="s">
        <v>325</v>
      </c>
    </row>
    <row r="163" s="2" customFormat="1" ht="24.15" customHeight="1">
      <c r="A163" s="37"/>
      <c r="B163" s="38"/>
      <c r="C163" s="218" t="s">
        <v>327</v>
      </c>
      <c r="D163" s="218" t="s">
        <v>139</v>
      </c>
      <c r="E163" s="219" t="s">
        <v>720</v>
      </c>
      <c r="F163" s="220" t="s">
        <v>721</v>
      </c>
      <c r="G163" s="221" t="s">
        <v>221</v>
      </c>
      <c r="H163" s="222">
        <v>90.650000000000006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42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297</v>
      </c>
      <c r="AT163" s="230" t="s">
        <v>139</v>
      </c>
      <c r="AU163" s="230" t="s">
        <v>87</v>
      </c>
      <c r="AY163" s="16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85</v>
      </c>
      <c r="BK163" s="231">
        <f>ROUND(I163*H163,2)</f>
        <v>0</v>
      </c>
      <c r="BL163" s="16" t="s">
        <v>297</v>
      </c>
      <c r="BM163" s="230" t="s">
        <v>330</v>
      </c>
    </row>
    <row r="164" s="2" customFormat="1" ht="24.15" customHeight="1">
      <c r="A164" s="37"/>
      <c r="B164" s="38"/>
      <c r="C164" s="218" t="s">
        <v>253</v>
      </c>
      <c r="D164" s="218" t="s">
        <v>139</v>
      </c>
      <c r="E164" s="219" t="s">
        <v>722</v>
      </c>
      <c r="F164" s="220" t="s">
        <v>723</v>
      </c>
      <c r="G164" s="221" t="s">
        <v>214</v>
      </c>
      <c r="H164" s="222">
        <v>557.89999999999998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42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297</v>
      </c>
      <c r="AT164" s="230" t="s">
        <v>139</v>
      </c>
      <c r="AU164" s="230" t="s">
        <v>87</v>
      </c>
      <c r="AY164" s="16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85</v>
      </c>
      <c r="BK164" s="231">
        <f>ROUND(I164*H164,2)</f>
        <v>0</v>
      </c>
      <c r="BL164" s="16" t="s">
        <v>297</v>
      </c>
      <c r="BM164" s="230" t="s">
        <v>333</v>
      </c>
    </row>
    <row r="165" s="2" customFormat="1" ht="24.15" customHeight="1">
      <c r="A165" s="37"/>
      <c r="B165" s="38"/>
      <c r="C165" s="218" t="s">
        <v>334</v>
      </c>
      <c r="D165" s="218" t="s">
        <v>139</v>
      </c>
      <c r="E165" s="219" t="s">
        <v>724</v>
      </c>
      <c r="F165" s="220" t="s">
        <v>725</v>
      </c>
      <c r="G165" s="221" t="s">
        <v>214</v>
      </c>
      <c r="H165" s="222">
        <v>557.89999999999998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42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297</v>
      </c>
      <c r="AT165" s="230" t="s">
        <v>139</v>
      </c>
      <c r="AU165" s="230" t="s">
        <v>87</v>
      </c>
      <c r="AY165" s="16" t="s">
        <v>136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85</v>
      </c>
      <c r="BK165" s="231">
        <f>ROUND(I165*H165,2)</f>
        <v>0</v>
      </c>
      <c r="BL165" s="16" t="s">
        <v>297</v>
      </c>
      <c r="BM165" s="230" t="s">
        <v>337</v>
      </c>
    </row>
    <row r="166" s="2" customFormat="1" ht="24.15" customHeight="1">
      <c r="A166" s="37"/>
      <c r="B166" s="38"/>
      <c r="C166" s="218" t="s">
        <v>257</v>
      </c>
      <c r="D166" s="218" t="s">
        <v>139</v>
      </c>
      <c r="E166" s="219" t="s">
        <v>726</v>
      </c>
      <c r="F166" s="220" t="s">
        <v>727</v>
      </c>
      <c r="G166" s="221" t="s">
        <v>214</v>
      </c>
      <c r="H166" s="222">
        <v>557.89999999999998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42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297</v>
      </c>
      <c r="AT166" s="230" t="s">
        <v>139</v>
      </c>
      <c r="AU166" s="230" t="s">
        <v>87</v>
      </c>
      <c r="AY166" s="16" t="s">
        <v>136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85</v>
      </c>
      <c r="BK166" s="231">
        <f>ROUND(I166*H166,2)</f>
        <v>0</v>
      </c>
      <c r="BL166" s="16" t="s">
        <v>297</v>
      </c>
      <c r="BM166" s="230" t="s">
        <v>340</v>
      </c>
    </row>
    <row r="167" s="2" customFormat="1" ht="16.5" customHeight="1">
      <c r="A167" s="37"/>
      <c r="B167" s="38"/>
      <c r="C167" s="218" t="s">
        <v>341</v>
      </c>
      <c r="D167" s="218" t="s">
        <v>139</v>
      </c>
      <c r="E167" s="219" t="s">
        <v>728</v>
      </c>
      <c r="F167" s="220" t="s">
        <v>729</v>
      </c>
      <c r="G167" s="221" t="s">
        <v>214</v>
      </c>
      <c r="H167" s="222">
        <v>692.79999999999995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42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297</v>
      </c>
      <c r="AT167" s="230" t="s">
        <v>139</v>
      </c>
      <c r="AU167" s="230" t="s">
        <v>87</v>
      </c>
      <c r="AY167" s="16" t="s">
        <v>136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85</v>
      </c>
      <c r="BK167" s="231">
        <f>ROUND(I167*H167,2)</f>
        <v>0</v>
      </c>
      <c r="BL167" s="16" t="s">
        <v>297</v>
      </c>
      <c r="BM167" s="230" t="s">
        <v>344</v>
      </c>
    </row>
    <row r="168" s="2" customFormat="1" ht="24.15" customHeight="1">
      <c r="A168" s="37"/>
      <c r="B168" s="38"/>
      <c r="C168" s="218" t="s">
        <v>261</v>
      </c>
      <c r="D168" s="218" t="s">
        <v>139</v>
      </c>
      <c r="E168" s="219" t="s">
        <v>730</v>
      </c>
      <c r="F168" s="220" t="s">
        <v>731</v>
      </c>
      <c r="G168" s="221" t="s">
        <v>214</v>
      </c>
      <c r="H168" s="222">
        <v>1372.8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42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297</v>
      </c>
      <c r="AT168" s="230" t="s">
        <v>139</v>
      </c>
      <c r="AU168" s="230" t="s">
        <v>87</v>
      </c>
      <c r="AY168" s="16" t="s">
        <v>136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85</v>
      </c>
      <c r="BK168" s="231">
        <f>ROUND(I168*H168,2)</f>
        <v>0</v>
      </c>
      <c r="BL168" s="16" t="s">
        <v>297</v>
      </c>
      <c r="BM168" s="230" t="s">
        <v>347</v>
      </c>
    </row>
    <row r="169" s="2" customFormat="1" ht="24.15" customHeight="1">
      <c r="A169" s="37"/>
      <c r="B169" s="38"/>
      <c r="C169" s="237" t="s">
        <v>348</v>
      </c>
      <c r="D169" s="237" t="s">
        <v>269</v>
      </c>
      <c r="E169" s="238" t="s">
        <v>732</v>
      </c>
      <c r="F169" s="239" t="s">
        <v>733</v>
      </c>
      <c r="G169" s="240" t="s">
        <v>214</v>
      </c>
      <c r="H169" s="241">
        <v>1441.4400000000001</v>
      </c>
      <c r="I169" s="242"/>
      <c r="J169" s="243">
        <f>ROUND(I169*H169,2)</f>
        <v>0</v>
      </c>
      <c r="K169" s="244"/>
      <c r="L169" s="245"/>
      <c r="M169" s="246" t="s">
        <v>1</v>
      </c>
      <c r="N169" s="247" t="s">
        <v>42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642</v>
      </c>
      <c r="AT169" s="230" t="s">
        <v>269</v>
      </c>
      <c r="AU169" s="230" t="s">
        <v>87</v>
      </c>
      <c r="AY169" s="16" t="s">
        <v>136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85</v>
      </c>
      <c r="BK169" s="231">
        <f>ROUND(I169*H169,2)</f>
        <v>0</v>
      </c>
      <c r="BL169" s="16" t="s">
        <v>297</v>
      </c>
      <c r="BM169" s="230" t="s">
        <v>351</v>
      </c>
    </row>
    <row r="170" s="13" customFormat="1">
      <c r="A170" s="13"/>
      <c r="B170" s="248"/>
      <c r="C170" s="249"/>
      <c r="D170" s="250" t="s">
        <v>287</v>
      </c>
      <c r="E170" s="251" t="s">
        <v>1</v>
      </c>
      <c r="F170" s="252" t="s">
        <v>734</v>
      </c>
      <c r="G170" s="249"/>
      <c r="H170" s="253">
        <v>1441.4400000000001</v>
      </c>
      <c r="I170" s="254"/>
      <c r="J170" s="249"/>
      <c r="K170" s="249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287</v>
      </c>
      <c r="AU170" s="259" t="s">
        <v>87</v>
      </c>
      <c r="AV170" s="13" t="s">
        <v>87</v>
      </c>
      <c r="AW170" s="13" t="s">
        <v>34</v>
      </c>
      <c r="AX170" s="13" t="s">
        <v>77</v>
      </c>
      <c r="AY170" s="259" t="s">
        <v>136</v>
      </c>
    </row>
    <row r="171" s="14" customFormat="1">
      <c r="A171" s="14"/>
      <c r="B171" s="260"/>
      <c r="C171" s="261"/>
      <c r="D171" s="250" t="s">
        <v>287</v>
      </c>
      <c r="E171" s="262" t="s">
        <v>1</v>
      </c>
      <c r="F171" s="263" t="s">
        <v>289</v>
      </c>
      <c r="G171" s="261"/>
      <c r="H171" s="264">
        <v>1441.4400000000001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0" t="s">
        <v>287</v>
      </c>
      <c r="AU171" s="270" t="s">
        <v>87</v>
      </c>
      <c r="AV171" s="14" t="s">
        <v>143</v>
      </c>
      <c r="AW171" s="14" t="s">
        <v>34</v>
      </c>
      <c r="AX171" s="14" t="s">
        <v>85</v>
      </c>
      <c r="AY171" s="270" t="s">
        <v>136</v>
      </c>
    </row>
    <row r="172" s="2" customFormat="1" ht="24.15" customHeight="1">
      <c r="A172" s="37"/>
      <c r="B172" s="38"/>
      <c r="C172" s="218" t="s">
        <v>264</v>
      </c>
      <c r="D172" s="218" t="s">
        <v>139</v>
      </c>
      <c r="E172" s="219" t="s">
        <v>735</v>
      </c>
      <c r="F172" s="220" t="s">
        <v>736</v>
      </c>
      <c r="G172" s="221" t="s">
        <v>214</v>
      </c>
      <c r="H172" s="222">
        <v>269.80000000000001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42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297</v>
      </c>
      <c r="AT172" s="230" t="s">
        <v>139</v>
      </c>
      <c r="AU172" s="230" t="s">
        <v>87</v>
      </c>
      <c r="AY172" s="16" t="s">
        <v>136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85</v>
      </c>
      <c r="BK172" s="231">
        <f>ROUND(I172*H172,2)</f>
        <v>0</v>
      </c>
      <c r="BL172" s="16" t="s">
        <v>297</v>
      </c>
      <c r="BM172" s="230" t="s">
        <v>354</v>
      </c>
    </row>
    <row r="173" s="2" customFormat="1" ht="33" customHeight="1">
      <c r="A173" s="37"/>
      <c r="B173" s="38"/>
      <c r="C173" s="237" t="s">
        <v>355</v>
      </c>
      <c r="D173" s="237" t="s">
        <v>269</v>
      </c>
      <c r="E173" s="238" t="s">
        <v>737</v>
      </c>
      <c r="F173" s="239" t="s">
        <v>738</v>
      </c>
      <c r="G173" s="240" t="s">
        <v>214</v>
      </c>
      <c r="H173" s="241">
        <v>283.29000000000002</v>
      </c>
      <c r="I173" s="242"/>
      <c r="J173" s="243">
        <f>ROUND(I173*H173,2)</f>
        <v>0</v>
      </c>
      <c r="K173" s="244"/>
      <c r="L173" s="245"/>
      <c r="M173" s="246" t="s">
        <v>1</v>
      </c>
      <c r="N173" s="247" t="s">
        <v>42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642</v>
      </c>
      <c r="AT173" s="230" t="s">
        <v>269</v>
      </c>
      <c r="AU173" s="230" t="s">
        <v>87</v>
      </c>
      <c r="AY173" s="16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85</v>
      </c>
      <c r="BK173" s="231">
        <f>ROUND(I173*H173,2)</f>
        <v>0</v>
      </c>
      <c r="BL173" s="16" t="s">
        <v>297</v>
      </c>
      <c r="BM173" s="230" t="s">
        <v>358</v>
      </c>
    </row>
    <row r="174" s="13" customFormat="1">
      <c r="A174" s="13"/>
      <c r="B174" s="248"/>
      <c r="C174" s="249"/>
      <c r="D174" s="250" t="s">
        <v>287</v>
      </c>
      <c r="E174" s="251" t="s">
        <v>1</v>
      </c>
      <c r="F174" s="252" t="s">
        <v>739</v>
      </c>
      <c r="G174" s="249"/>
      <c r="H174" s="253">
        <v>283.29000000000002</v>
      </c>
      <c r="I174" s="254"/>
      <c r="J174" s="249"/>
      <c r="K174" s="249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287</v>
      </c>
      <c r="AU174" s="259" t="s">
        <v>87</v>
      </c>
      <c r="AV174" s="13" t="s">
        <v>87</v>
      </c>
      <c r="AW174" s="13" t="s">
        <v>34</v>
      </c>
      <c r="AX174" s="13" t="s">
        <v>77</v>
      </c>
      <c r="AY174" s="259" t="s">
        <v>136</v>
      </c>
    </row>
    <row r="175" s="14" customFormat="1">
      <c r="A175" s="14"/>
      <c r="B175" s="260"/>
      <c r="C175" s="261"/>
      <c r="D175" s="250" t="s">
        <v>287</v>
      </c>
      <c r="E175" s="262" t="s">
        <v>1</v>
      </c>
      <c r="F175" s="263" t="s">
        <v>289</v>
      </c>
      <c r="G175" s="261"/>
      <c r="H175" s="264">
        <v>283.29000000000002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0" t="s">
        <v>287</v>
      </c>
      <c r="AU175" s="270" t="s">
        <v>87</v>
      </c>
      <c r="AV175" s="14" t="s">
        <v>143</v>
      </c>
      <c r="AW175" s="14" t="s">
        <v>34</v>
      </c>
      <c r="AX175" s="14" t="s">
        <v>85</v>
      </c>
      <c r="AY175" s="270" t="s">
        <v>136</v>
      </c>
    </row>
    <row r="176" s="2" customFormat="1" ht="24.15" customHeight="1">
      <c r="A176" s="37"/>
      <c r="B176" s="38"/>
      <c r="C176" s="218" t="s">
        <v>268</v>
      </c>
      <c r="D176" s="218" t="s">
        <v>139</v>
      </c>
      <c r="E176" s="219" t="s">
        <v>740</v>
      </c>
      <c r="F176" s="220" t="s">
        <v>741</v>
      </c>
      <c r="G176" s="221" t="s">
        <v>256</v>
      </c>
      <c r="H176" s="222">
        <v>2.7269999999999999</v>
      </c>
      <c r="I176" s="223"/>
      <c r="J176" s="224">
        <f>ROUND(I176*H176,2)</f>
        <v>0</v>
      </c>
      <c r="K176" s="225"/>
      <c r="L176" s="43"/>
      <c r="M176" s="232" t="s">
        <v>1</v>
      </c>
      <c r="N176" s="233" t="s">
        <v>42</v>
      </c>
      <c r="O176" s="234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297</v>
      </c>
      <c r="AT176" s="230" t="s">
        <v>139</v>
      </c>
      <c r="AU176" s="230" t="s">
        <v>87</v>
      </c>
      <c r="AY176" s="16" t="s">
        <v>136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85</v>
      </c>
      <c r="BK176" s="231">
        <f>ROUND(I176*H176,2)</f>
        <v>0</v>
      </c>
      <c r="BL176" s="16" t="s">
        <v>297</v>
      </c>
      <c r="BM176" s="230" t="s">
        <v>361</v>
      </c>
    </row>
    <row r="177" s="2" customFormat="1" ht="6.96" customHeight="1">
      <c r="A177" s="37"/>
      <c r="B177" s="65"/>
      <c r="C177" s="66"/>
      <c r="D177" s="66"/>
      <c r="E177" s="66"/>
      <c r="F177" s="66"/>
      <c r="G177" s="66"/>
      <c r="H177" s="66"/>
      <c r="I177" s="66"/>
      <c r="J177" s="66"/>
      <c r="K177" s="66"/>
      <c r="L177" s="43"/>
      <c r="M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</row>
  </sheetData>
  <sheetProtection sheet="1" autoFilter="0" formatColumns="0" formatRows="0" objects="1" scenarios="1" spinCount="100000" saltValue="22YGNKEnqddrS+ee13EvxpangwtMthMuAYlLJNOd1HPwi2Yc4fOhZ6Qf2spnciMGySAcK02QLMAneXb1kg1Udw==" hashValue="kg8HW99W4C+NX6TH2Q8yjgO7pW5uXg4FrXWGpnGlcTiQMChUrhO8RbSgU1efNK0T754djgXvzAcDlkvbimrruA==" algorithmName="SHA-512" password="B680"/>
  <autoFilter ref="C118:K17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Regenerace sídliště Výšinka, Turnov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742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ROUND((SUM(BE130:BE247)),  2)</f>
        <v>0</v>
      </c>
      <c r="G33" s="37"/>
      <c r="H33" s="37"/>
      <c r="I33" s="154">
        <v>0.20999999999999999</v>
      </c>
      <c r="J33" s="153">
        <f>ROUND(((SUM(BE130:BE247))*I33),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ROUND((SUM(BF130:BF247)),  2)</f>
        <v>0</v>
      </c>
      <c r="G34" s="37"/>
      <c r="H34" s="37"/>
      <c r="I34" s="154">
        <v>0.12</v>
      </c>
      <c r="J34" s="153">
        <f>ROUND(((SUM(BF130:BF247))*I34),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ROUND((SUM(BG130:BG247)),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ROUND((SUM(BH130:BH247)),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ROUND((SUM(BI130:BI247)),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Regenerace sídliště Výšinka, Turnov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702 - Fontána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Turnov</v>
      </c>
      <c r="G91" s="39"/>
      <c r="H91" s="39"/>
      <c r="I91" s="31" t="s">
        <v>31</v>
      </c>
      <c r="J91" s="35" t="str">
        <f>E21</f>
        <v>GREGOR projekt - invest,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182</v>
      </c>
      <c r="E97" s="181"/>
      <c r="F97" s="181"/>
      <c r="G97" s="181"/>
      <c r="H97" s="181"/>
      <c r="I97" s="181"/>
      <c r="J97" s="182">
        <f>J131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183</v>
      </c>
      <c r="E98" s="187"/>
      <c r="F98" s="187"/>
      <c r="G98" s="187"/>
      <c r="H98" s="187"/>
      <c r="I98" s="187"/>
      <c r="J98" s="188">
        <f>J132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184</v>
      </c>
      <c r="E99" s="187"/>
      <c r="F99" s="187"/>
      <c r="G99" s="187"/>
      <c r="H99" s="187"/>
      <c r="I99" s="187"/>
      <c r="J99" s="188">
        <f>J151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743</v>
      </c>
      <c r="E100" s="187"/>
      <c r="F100" s="187"/>
      <c r="G100" s="187"/>
      <c r="H100" s="187"/>
      <c r="I100" s="187"/>
      <c r="J100" s="188">
        <f>J174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744</v>
      </c>
      <c r="E101" s="187"/>
      <c r="F101" s="187"/>
      <c r="G101" s="187"/>
      <c r="H101" s="187"/>
      <c r="I101" s="187"/>
      <c r="J101" s="188">
        <f>J181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186</v>
      </c>
      <c r="E102" s="187"/>
      <c r="F102" s="187"/>
      <c r="G102" s="187"/>
      <c r="H102" s="187"/>
      <c r="I102" s="187"/>
      <c r="J102" s="188">
        <f>J183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187</v>
      </c>
      <c r="E103" s="187"/>
      <c r="F103" s="187"/>
      <c r="G103" s="187"/>
      <c r="H103" s="187"/>
      <c r="I103" s="187"/>
      <c r="J103" s="188">
        <f>J220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189</v>
      </c>
      <c r="E104" s="187"/>
      <c r="F104" s="187"/>
      <c r="G104" s="187"/>
      <c r="H104" s="187"/>
      <c r="I104" s="187"/>
      <c r="J104" s="188">
        <f>J222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8"/>
      <c r="C105" s="179"/>
      <c r="D105" s="180" t="s">
        <v>190</v>
      </c>
      <c r="E105" s="181"/>
      <c r="F105" s="181"/>
      <c r="G105" s="181"/>
      <c r="H105" s="181"/>
      <c r="I105" s="181"/>
      <c r="J105" s="182">
        <f>J225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4"/>
      <c r="C106" s="185"/>
      <c r="D106" s="186" t="s">
        <v>745</v>
      </c>
      <c r="E106" s="187"/>
      <c r="F106" s="187"/>
      <c r="G106" s="187"/>
      <c r="H106" s="187"/>
      <c r="I106" s="187"/>
      <c r="J106" s="188">
        <f>J226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191</v>
      </c>
      <c r="E107" s="187"/>
      <c r="F107" s="187"/>
      <c r="G107" s="187"/>
      <c r="H107" s="187"/>
      <c r="I107" s="187"/>
      <c r="J107" s="188">
        <f>J231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630</v>
      </c>
      <c r="E108" s="181"/>
      <c r="F108" s="181"/>
      <c r="G108" s="181"/>
      <c r="H108" s="181"/>
      <c r="I108" s="181"/>
      <c r="J108" s="182">
        <f>J234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4"/>
      <c r="C109" s="185"/>
      <c r="D109" s="186" t="s">
        <v>631</v>
      </c>
      <c r="E109" s="187"/>
      <c r="F109" s="187"/>
      <c r="G109" s="187"/>
      <c r="H109" s="187"/>
      <c r="I109" s="187"/>
      <c r="J109" s="188">
        <f>J235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632</v>
      </c>
      <c r="E110" s="187"/>
      <c r="F110" s="187"/>
      <c r="G110" s="187"/>
      <c r="H110" s="187"/>
      <c r="I110" s="187"/>
      <c r="J110" s="188">
        <f>J242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121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73" t="str">
        <f>E7</f>
        <v>Regenerace sídliště Výšinka, Turnov - I.etapa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107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SO 702 - Fontána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 xml:space="preserve"> </v>
      </c>
      <c r="G124" s="39"/>
      <c r="H124" s="39"/>
      <c r="I124" s="31" t="s">
        <v>22</v>
      </c>
      <c r="J124" s="78" t="str">
        <f>IF(J12="","",J12)</f>
        <v>14. 3. 2025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5.65" customHeight="1">
      <c r="A126" s="37"/>
      <c r="B126" s="38"/>
      <c r="C126" s="31" t="s">
        <v>24</v>
      </c>
      <c r="D126" s="39"/>
      <c r="E126" s="39"/>
      <c r="F126" s="26" t="str">
        <f>E15</f>
        <v>Město Turnov</v>
      </c>
      <c r="G126" s="39"/>
      <c r="H126" s="39"/>
      <c r="I126" s="31" t="s">
        <v>31</v>
      </c>
      <c r="J126" s="35" t="str">
        <f>E21</f>
        <v>GREGOR projekt - invest,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29</v>
      </c>
      <c r="D127" s="39"/>
      <c r="E127" s="39"/>
      <c r="F127" s="26" t="str">
        <f>IF(E18="","",E18)</f>
        <v>Vyplň údaj</v>
      </c>
      <c r="G127" s="39"/>
      <c r="H127" s="39"/>
      <c r="I127" s="31" t="s">
        <v>35</v>
      </c>
      <c r="J127" s="35" t="str">
        <f>E24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0"/>
      <c r="B129" s="191"/>
      <c r="C129" s="192" t="s">
        <v>122</v>
      </c>
      <c r="D129" s="193" t="s">
        <v>62</v>
      </c>
      <c r="E129" s="193" t="s">
        <v>58</v>
      </c>
      <c r="F129" s="193" t="s">
        <v>59</v>
      </c>
      <c r="G129" s="193" t="s">
        <v>123</v>
      </c>
      <c r="H129" s="193" t="s">
        <v>124</v>
      </c>
      <c r="I129" s="193" t="s">
        <v>125</v>
      </c>
      <c r="J129" s="194" t="s">
        <v>111</v>
      </c>
      <c r="K129" s="195" t="s">
        <v>126</v>
      </c>
      <c r="L129" s="196"/>
      <c r="M129" s="99" t="s">
        <v>1</v>
      </c>
      <c r="N129" s="100" t="s">
        <v>41</v>
      </c>
      <c r="O129" s="100" t="s">
        <v>127</v>
      </c>
      <c r="P129" s="100" t="s">
        <v>128</v>
      </c>
      <c r="Q129" s="100" t="s">
        <v>129</v>
      </c>
      <c r="R129" s="100" t="s">
        <v>130</v>
      </c>
      <c r="S129" s="100" t="s">
        <v>131</v>
      </c>
      <c r="T129" s="101" t="s">
        <v>132</v>
      </c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</row>
    <row r="130" s="2" customFormat="1" ht="22.8" customHeight="1">
      <c r="A130" s="37"/>
      <c r="B130" s="38"/>
      <c r="C130" s="106" t="s">
        <v>133</v>
      </c>
      <c r="D130" s="39"/>
      <c r="E130" s="39"/>
      <c r="F130" s="39"/>
      <c r="G130" s="39"/>
      <c r="H130" s="39"/>
      <c r="I130" s="39"/>
      <c r="J130" s="197">
        <f>BK130</f>
        <v>0</v>
      </c>
      <c r="K130" s="39"/>
      <c r="L130" s="43"/>
      <c r="M130" s="102"/>
      <c r="N130" s="198"/>
      <c r="O130" s="103"/>
      <c r="P130" s="199">
        <f>P131+P225+P234</f>
        <v>0</v>
      </c>
      <c r="Q130" s="103"/>
      <c r="R130" s="199">
        <f>R131+R225+R234</f>
        <v>0</v>
      </c>
      <c r="S130" s="103"/>
      <c r="T130" s="200">
        <f>T131+T225+T234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76</v>
      </c>
      <c r="AU130" s="16" t="s">
        <v>113</v>
      </c>
      <c r="BK130" s="201">
        <f>BK131+BK225+BK234</f>
        <v>0</v>
      </c>
    </row>
    <row r="131" s="12" customFormat="1" ht="25.92" customHeight="1">
      <c r="A131" s="12"/>
      <c r="B131" s="202"/>
      <c r="C131" s="203"/>
      <c r="D131" s="204" t="s">
        <v>76</v>
      </c>
      <c r="E131" s="205" t="s">
        <v>192</v>
      </c>
      <c r="F131" s="205" t="s">
        <v>193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P132+P151+P174+P181+P183+P220+P222</f>
        <v>0</v>
      </c>
      <c r="Q131" s="210"/>
      <c r="R131" s="211">
        <f>R132+R151+R174+R181+R183+R220+R222</f>
        <v>0</v>
      </c>
      <c r="S131" s="210"/>
      <c r="T131" s="212">
        <f>T132+T151+T174+T181+T183+T220+T222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85</v>
      </c>
      <c r="AT131" s="214" t="s">
        <v>76</v>
      </c>
      <c r="AU131" s="214" t="s">
        <v>77</v>
      </c>
      <c r="AY131" s="213" t="s">
        <v>136</v>
      </c>
      <c r="BK131" s="215">
        <f>BK132+BK151+BK174+BK181+BK183+BK220+BK222</f>
        <v>0</v>
      </c>
    </row>
    <row r="132" s="12" customFormat="1" ht="22.8" customHeight="1">
      <c r="A132" s="12"/>
      <c r="B132" s="202"/>
      <c r="C132" s="203"/>
      <c r="D132" s="204" t="s">
        <v>76</v>
      </c>
      <c r="E132" s="216" t="s">
        <v>85</v>
      </c>
      <c r="F132" s="216" t="s">
        <v>194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SUM(P133:P150)</f>
        <v>0</v>
      </c>
      <c r="Q132" s="210"/>
      <c r="R132" s="211">
        <f>SUM(R133:R150)</f>
        <v>0</v>
      </c>
      <c r="S132" s="210"/>
      <c r="T132" s="212">
        <f>SUM(T133:T150)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85</v>
      </c>
      <c r="AT132" s="214" t="s">
        <v>76</v>
      </c>
      <c r="AU132" s="214" t="s">
        <v>85</v>
      </c>
      <c r="AY132" s="213" t="s">
        <v>136</v>
      </c>
      <c r="BK132" s="215">
        <f>SUM(BK133:BK150)</f>
        <v>0</v>
      </c>
    </row>
    <row r="133" s="2" customFormat="1" ht="24.15" customHeight="1">
      <c r="A133" s="37"/>
      <c r="B133" s="38"/>
      <c r="C133" s="218" t="s">
        <v>85</v>
      </c>
      <c r="D133" s="218" t="s">
        <v>139</v>
      </c>
      <c r="E133" s="219" t="s">
        <v>746</v>
      </c>
      <c r="F133" s="220" t="s">
        <v>747</v>
      </c>
      <c r="G133" s="221" t="s">
        <v>221</v>
      </c>
      <c r="H133" s="222">
        <v>50.090000000000003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42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143</v>
      </c>
      <c r="AT133" s="230" t="s">
        <v>139</v>
      </c>
      <c r="AU133" s="230" t="s">
        <v>87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85</v>
      </c>
      <c r="BK133" s="231">
        <f>ROUND(I133*H133,2)</f>
        <v>0</v>
      </c>
      <c r="BL133" s="16" t="s">
        <v>143</v>
      </c>
      <c r="BM133" s="230" t="s">
        <v>87</v>
      </c>
    </row>
    <row r="134" s="2" customFormat="1" ht="33" customHeight="1">
      <c r="A134" s="37"/>
      <c r="B134" s="38"/>
      <c r="C134" s="218" t="s">
        <v>87</v>
      </c>
      <c r="D134" s="218" t="s">
        <v>139</v>
      </c>
      <c r="E134" s="219" t="s">
        <v>748</v>
      </c>
      <c r="F134" s="220" t="s">
        <v>749</v>
      </c>
      <c r="G134" s="221" t="s">
        <v>221</v>
      </c>
      <c r="H134" s="222">
        <v>40.5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42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143</v>
      </c>
      <c r="AT134" s="230" t="s">
        <v>139</v>
      </c>
      <c r="AU134" s="230" t="s">
        <v>87</v>
      </c>
      <c r="AY134" s="16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85</v>
      </c>
      <c r="BK134" s="231">
        <f>ROUND(I134*H134,2)</f>
        <v>0</v>
      </c>
      <c r="BL134" s="16" t="s">
        <v>143</v>
      </c>
      <c r="BM134" s="230" t="s">
        <v>143</v>
      </c>
    </row>
    <row r="135" s="2" customFormat="1" ht="33" customHeight="1">
      <c r="A135" s="37"/>
      <c r="B135" s="38"/>
      <c r="C135" s="218" t="s">
        <v>146</v>
      </c>
      <c r="D135" s="218" t="s">
        <v>139</v>
      </c>
      <c r="E135" s="219" t="s">
        <v>224</v>
      </c>
      <c r="F135" s="220" t="s">
        <v>225</v>
      </c>
      <c r="G135" s="221" t="s">
        <v>221</v>
      </c>
      <c r="H135" s="222">
        <v>23.399999999999999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42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143</v>
      </c>
      <c r="AT135" s="230" t="s">
        <v>139</v>
      </c>
      <c r="AU135" s="230" t="s">
        <v>87</v>
      </c>
      <c r="AY135" s="16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85</v>
      </c>
      <c r="BK135" s="231">
        <f>ROUND(I135*H135,2)</f>
        <v>0</v>
      </c>
      <c r="BL135" s="16" t="s">
        <v>143</v>
      </c>
      <c r="BM135" s="230" t="s">
        <v>149</v>
      </c>
    </row>
    <row r="136" s="2" customFormat="1" ht="33" customHeight="1">
      <c r="A136" s="37"/>
      <c r="B136" s="38"/>
      <c r="C136" s="218" t="s">
        <v>143</v>
      </c>
      <c r="D136" s="218" t="s">
        <v>139</v>
      </c>
      <c r="E136" s="219" t="s">
        <v>231</v>
      </c>
      <c r="F136" s="220" t="s">
        <v>232</v>
      </c>
      <c r="G136" s="221" t="s">
        <v>221</v>
      </c>
      <c r="H136" s="222">
        <v>24.359999999999999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42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143</v>
      </c>
      <c r="AT136" s="230" t="s">
        <v>139</v>
      </c>
      <c r="AU136" s="230" t="s">
        <v>87</v>
      </c>
      <c r="AY136" s="16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85</v>
      </c>
      <c r="BK136" s="231">
        <f>ROUND(I136*H136,2)</f>
        <v>0</v>
      </c>
      <c r="BL136" s="16" t="s">
        <v>143</v>
      </c>
      <c r="BM136" s="230" t="s">
        <v>152</v>
      </c>
    </row>
    <row r="137" s="2" customFormat="1" ht="33" customHeight="1">
      <c r="A137" s="37"/>
      <c r="B137" s="38"/>
      <c r="C137" s="218" t="s">
        <v>135</v>
      </c>
      <c r="D137" s="218" t="s">
        <v>139</v>
      </c>
      <c r="E137" s="219" t="s">
        <v>750</v>
      </c>
      <c r="F137" s="220" t="s">
        <v>751</v>
      </c>
      <c r="G137" s="221" t="s">
        <v>221</v>
      </c>
      <c r="H137" s="222">
        <v>14.630000000000001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42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143</v>
      </c>
      <c r="AT137" s="230" t="s">
        <v>139</v>
      </c>
      <c r="AU137" s="230" t="s">
        <v>87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85</v>
      </c>
      <c r="BK137" s="231">
        <f>ROUND(I137*H137,2)</f>
        <v>0</v>
      </c>
      <c r="BL137" s="16" t="s">
        <v>143</v>
      </c>
      <c r="BM137" s="230" t="s">
        <v>155</v>
      </c>
    </row>
    <row r="138" s="2" customFormat="1" ht="21.75" customHeight="1">
      <c r="A138" s="37"/>
      <c r="B138" s="38"/>
      <c r="C138" s="218" t="s">
        <v>149</v>
      </c>
      <c r="D138" s="218" t="s">
        <v>139</v>
      </c>
      <c r="E138" s="219" t="s">
        <v>234</v>
      </c>
      <c r="F138" s="220" t="s">
        <v>235</v>
      </c>
      <c r="G138" s="221" t="s">
        <v>197</v>
      </c>
      <c r="H138" s="222">
        <v>64.980000000000004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42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143</v>
      </c>
      <c r="AT138" s="230" t="s">
        <v>139</v>
      </c>
      <c r="AU138" s="230" t="s">
        <v>87</v>
      </c>
      <c r="AY138" s="16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85</v>
      </c>
      <c r="BK138" s="231">
        <f>ROUND(I138*H138,2)</f>
        <v>0</v>
      </c>
      <c r="BL138" s="16" t="s">
        <v>143</v>
      </c>
      <c r="BM138" s="230" t="s">
        <v>8</v>
      </c>
    </row>
    <row r="139" s="2" customFormat="1" ht="24.15" customHeight="1">
      <c r="A139" s="37"/>
      <c r="B139" s="38"/>
      <c r="C139" s="218" t="s">
        <v>160</v>
      </c>
      <c r="D139" s="218" t="s">
        <v>139</v>
      </c>
      <c r="E139" s="219" t="s">
        <v>238</v>
      </c>
      <c r="F139" s="220" t="s">
        <v>239</v>
      </c>
      <c r="G139" s="221" t="s">
        <v>197</v>
      </c>
      <c r="H139" s="222">
        <v>64.980000000000004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42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143</v>
      </c>
      <c r="AT139" s="230" t="s">
        <v>139</v>
      </c>
      <c r="AU139" s="230" t="s">
        <v>87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85</v>
      </c>
      <c r="BK139" s="231">
        <f>ROUND(I139*H139,2)</f>
        <v>0</v>
      </c>
      <c r="BL139" s="16" t="s">
        <v>143</v>
      </c>
      <c r="BM139" s="230" t="s">
        <v>162</v>
      </c>
    </row>
    <row r="140" s="2" customFormat="1" ht="21.75" customHeight="1">
      <c r="A140" s="37"/>
      <c r="B140" s="38"/>
      <c r="C140" s="218" t="s">
        <v>152</v>
      </c>
      <c r="D140" s="218" t="s">
        <v>139</v>
      </c>
      <c r="E140" s="219" t="s">
        <v>752</v>
      </c>
      <c r="F140" s="220" t="s">
        <v>753</v>
      </c>
      <c r="G140" s="221" t="s">
        <v>197</v>
      </c>
      <c r="H140" s="222">
        <v>52.5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42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143</v>
      </c>
      <c r="AT140" s="230" t="s">
        <v>139</v>
      </c>
      <c r="AU140" s="230" t="s">
        <v>87</v>
      </c>
      <c r="AY140" s="16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85</v>
      </c>
      <c r="BK140" s="231">
        <f>ROUND(I140*H140,2)</f>
        <v>0</v>
      </c>
      <c r="BL140" s="16" t="s">
        <v>143</v>
      </c>
      <c r="BM140" s="230" t="s">
        <v>166</v>
      </c>
    </row>
    <row r="141" s="2" customFormat="1" ht="16.5" customHeight="1">
      <c r="A141" s="37"/>
      <c r="B141" s="38"/>
      <c r="C141" s="218" t="s">
        <v>169</v>
      </c>
      <c r="D141" s="218" t="s">
        <v>139</v>
      </c>
      <c r="E141" s="219" t="s">
        <v>754</v>
      </c>
      <c r="F141" s="220" t="s">
        <v>755</v>
      </c>
      <c r="G141" s="221" t="s">
        <v>197</v>
      </c>
      <c r="H141" s="222">
        <v>52.5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42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143</v>
      </c>
      <c r="AT141" s="230" t="s">
        <v>139</v>
      </c>
      <c r="AU141" s="230" t="s">
        <v>87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85</v>
      </c>
      <c r="BK141" s="231">
        <f>ROUND(I141*H141,2)</f>
        <v>0</v>
      </c>
      <c r="BL141" s="16" t="s">
        <v>143</v>
      </c>
      <c r="BM141" s="230" t="s">
        <v>171</v>
      </c>
    </row>
    <row r="142" s="2" customFormat="1" ht="37.8" customHeight="1">
      <c r="A142" s="37"/>
      <c r="B142" s="38"/>
      <c r="C142" s="218" t="s">
        <v>155</v>
      </c>
      <c r="D142" s="218" t="s">
        <v>139</v>
      </c>
      <c r="E142" s="219" t="s">
        <v>245</v>
      </c>
      <c r="F142" s="220" t="s">
        <v>246</v>
      </c>
      <c r="G142" s="221" t="s">
        <v>221</v>
      </c>
      <c r="H142" s="222">
        <v>28.32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42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143</v>
      </c>
      <c r="AT142" s="230" t="s">
        <v>139</v>
      </c>
      <c r="AU142" s="230" t="s">
        <v>87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85</v>
      </c>
      <c r="BK142" s="231">
        <f>ROUND(I142*H142,2)</f>
        <v>0</v>
      </c>
      <c r="BL142" s="16" t="s">
        <v>143</v>
      </c>
      <c r="BM142" s="230" t="s">
        <v>175</v>
      </c>
    </row>
    <row r="143" s="2" customFormat="1" ht="37.8" customHeight="1">
      <c r="A143" s="37"/>
      <c r="B143" s="38"/>
      <c r="C143" s="218" t="s">
        <v>178</v>
      </c>
      <c r="D143" s="218" t="s">
        <v>139</v>
      </c>
      <c r="E143" s="219" t="s">
        <v>248</v>
      </c>
      <c r="F143" s="220" t="s">
        <v>249</v>
      </c>
      <c r="G143" s="221" t="s">
        <v>221</v>
      </c>
      <c r="H143" s="222">
        <v>169.91999999999999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42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143</v>
      </c>
      <c r="AT143" s="230" t="s">
        <v>139</v>
      </c>
      <c r="AU143" s="230" t="s">
        <v>87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85</v>
      </c>
      <c r="BK143" s="231">
        <f>ROUND(I143*H143,2)</f>
        <v>0</v>
      </c>
      <c r="BL143" s="16" t="s">
        <v>143</v>
      </c>
      <c r="BM143" s="230" t="s">
        <v>180</v>
      </c>
    </row>
    <row r="144" s="2" customFormat="1" ht="24.15" customHeight="1">
      <c r="A144" s="37"/>
      <c r="B144" s="38"/>
      <c r="C144" s="218" t="s">
        <v>8</v>
      </c>
      <c r="D144" s="218" t="s">
        <v>139</v>
      </c>
      <c r="E144" s="219" t="s">
        <v>251</v>
      </c>
      <c r="F144" s="220" t="s">
        <v>252</v>
      </c>
      <c r="G144" s="221" t="s">
        <v>221</v>
      </c>
      <c r="H144" s="222">
        <v>28.32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42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143</v>
      </c>
      <c r="AT144" s="230" t="s">
        <v>139</v>
      </c>
      <c r="AU144" s="230" t="s">
        <v>87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85</v>
      </c>
      <c r="BK144" s="231">
        <f>ROUND(I144*H144,2)</f>
        <v>0</v>
      </c>
      <c r="BL144" s="16" t="s">
        <v>143</v>
      </c>
      <c r="BM144" s="230" t="s">
        <v>222</v>
      </c>
    </row>
    <row r="145" s="2" customFormat="1" ht="33" customHeight="1">
      <c r="A145" s="37"/>
      <c r="B145" s="38"/>
      <c r="C145" s="218" t="s">
        <v>223</v>
      </c>
      <c r="D145" s="218" t="s">
        <v>139</v>
      </c>
      <c r="E145" s="219" t="s">
        <v>254</v>
      </c>
      <c r="F145" s="220" t="s">
        <v>255</v>
      </c>
      <c r="G145" s="221" t="s">
        <v>256</v>
      </c>
      <c r="H145" s="222">
        <v>50.979999999999997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42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143</v>
      </c>
      <c r="AT145" s="230" t="s">
        <v>139</v>
      </c>
      <c r="AU145" s="230" t="s">
        <v>87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85</v>
      </c>
      <c r="BK145" s="231">
        <f>ROUND(I145*H145,2)</f>
        <v>0</v>
      </c>
      <c r="BL145" s="16" t="s">
        <v>143</v>
      </c>
      <c r="BM145" s="230" t="s">
        <v>226</v>
      </c>
    </row>
    <row r="146" s="2" customFormat="1" ht="16.5" customHeight="1">
      <c r="A146" s="37"/>
      <c r="B146" s="38"/>
      <c r="C146" s="218" t="s">
        <v>162</v>
      </c>
      <c r="D146" s="218" t="s">
        <v>139</v>
      </c>
      <c r="E146" s="219" t="s">
        <v>259</v>
      </c>
      <c r="F146" s="220" t="s">
        <v>260</v>
      </c>
      <c r="G146" s="221" t="s">
        <v>221</v>
      </c>
      <c r="H146" s="222">
        <v>90.560000000000002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42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143</v>
      </c>
      <c r="AT146" s="230" t="s">
        <v>139</v>
      </c>
      <c r="AU146" s="230" t="s">
        <v>87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85</v>
      </c>
      <c r="BK146" s="231">
        <f>ROUND(I146*H146,2)</f>
        <v>0</v>
      </c>
      <c r="BL146" s="16" t="s">
        <v>143</v>
      </c>
      <c r="BM146" s="230" t="s">
        <v>229</v>
      </c>
    </row>
    <row r="147" s="2" customFormat="1" ht="24.15" customHeight="1">
      <c r="A147" s="37"/>
      <c r="B147" s="38"/>
      <c r="C147" s="218" t="s">
        <v>230</v>
      </c>
      <c r="D147" s="218" t="s">
        <v>139</v>
      </c>
      <c r="E147" s="219" t="s">
        <v>262</v>
      </c>
      <c r="F147" s="220" t="s">
        <v>263</v>
      </c>
      <c r="G147" s="221" t="s">
        <v>221</v>
      </c>
      <c r="H147" s="222">
        <v>107.03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42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143</v>
      </c>
      <c r="AT147" s="230" t="s">
        <v>139</v>
      </c>
      <c r="AU147" s="230" t="s">
        <v>87</v>
      </c>
      <c r="AY147" s="16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85</v>
      </c>
      <c r="BK147" s="231">
        <f>ROUND(I147*H147,2)</f>
        <v>0</v>
      </c>
      <c r="BL147" s="16" t="s">
        <v>143</v>
      </c>
      <c r="BM147" s="230" t="s">
        <v>233</v>
      </c>
    </row>
    <row r="148" s="2" customFormat="1" ht="24.15" customHeight="1">
      <c r="A148" s="37"/>
      <c r="B148" s="38"/>
      <c r="C148" s="218" t="s">
        <v>166</v>
      </c>
      <c r="D148" s="218" t="s">
        <v>139</v>
      </c>
      <c r="E148" s="219" t="s">
        <v>266</v>
      </c>
      <c r="F148" s="220" t="s">
        <v>267</v>
      </c>
      <c r="G148" s="221" t="s">
        <v>221</v>
      </c>
      <c r="H148" s="222">
        <v>12.85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42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143</v>
      </c>
      <c r="AT148" s="230" t="s">
        <v>139</v>
      </c>
      <c r="AU148" s="230" t="s">
        <v>87</v>
      </c>
      <c r="AY148" s="16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85</v>
      </c>
      <c r="BK148" s="231">
        <f>ROUND(I148*H148,2)</f>
        <v>0</v>
      </c>
      <c r="BL148" s="16" t="s">
        <v>143</v>
      </c>
      <c r="BM148" s="230" t="s">
        <v>236</v>
      </c>
    </row>
    <row r="149" s="2" customFormat="1" ht="24.15" customHeight="1">
      <c r="A149" s="37"/>
      <c r="B149" s="38"/>
      <c r="C149" s="218" t="s">
        <v>237</v>
      </c>
      <c r="D149" s="218" t="s">
        <v>139</v>
      </c>
      <c r="E149" s="219" t="s">
        <v>756</v>
      </c>
      <c r="F149" s="220" t="s">
        <v>757</v>
      </c>
      <c r="G149" s="221" t="s">
        <v>221</v>
      </c>
      <c r="H149" s="222">
        <v>4.7759999999999998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42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143</v>
      </c>
      <c r="AT149" s="230" t="s">
        <v>139</v>
      </c>
      <c r="AU149" s="230" t="s">
        <v>87</v>
      </c>
      <c r="AY149" s="16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85</v>
      </c>
      <c r="BK149" s="231">
        <f>ROUND(I149*H149,2)</f>
        <v>0</v>
      </c>
      <c r="BL149" s="16" t="s">
        <v>143</v>
      </c>
      <c r="BM149" s="230" t="s">
        <v>240</v>
      </c>
    </row>
    <row r="150" s="2" customFormat="1" ht="16.5" customHeight="1">
      <c r="A150" s="37"/>
      <c r="B150" s="38"/>
      <c r="C150" s="237" t="s">
        <v>171</v>
      </c>
      <c r="D150" s="237" t="s">
        <v>269</v>
      </c>
      <c r="E150" s="238" t="s">
        <v>703</v>
      </c>
      <c r="F150" s="239" t="s">
        <v>704</v>
      </c>
      <c r="G150" s="240" t="s">
        <v>256</v>
      </c>
      <c r="H150" s="241">
        <v>31.73</v>
      </c>
      <c r="I150" s="242"/>
      <c r="J150" s="243">
        <f>ROUND(I150*H150,2)</f>
        <v>0</v>
      </c>
      <c r="K150" s="244"/>
      <c r="L150" s="245"/>
      <c r="M150" s="246" t="s">
        <v>1</v>
      </c>
      <c r="N150" s="247" t="s">
        <v>42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152</v>
      </c>
      <c r="AT150" s="230" t="s">
        <v>269</v>
      </c>
      <c r="AU150" s="230" t="s">
        <v>87</v>
      </c>
      <c r="AY150" s="16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85</v>
      </c>
      <c r="BK150" s="231">
        <f>ROUND(I150*H150,2)</f>
        <v>0</v>
      </c>
      <c r="BL150" s="16" t="s">
        <v>143</v>
      </c>
      <c r="BM150" s="230" t="s">
        <v>243</v>
      </c>
    </row>
    <row r="151" s="12" customFormat="1" ht="22.8" customHeight="1">
      <c r="A151" s="12"/>
      <c r="B151" s="202"/>
      <c r="C151" s="203"/>
      <c r="D151" s="204" t="s">
        <v>76</v>
      </c>
      <c r="E151" s="216" t="s">
        <v>87</v>
      </c>
      <c r="F151" s="216" t="s">
        <v>294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SUM(P152:P173)</f>
        <v>0</v>
      </c>
      <c r="Q151" s="210"/>
      <c r="R151" s="211">
        <f>SUM(R152:R173)</f>
        <v>0</v>
      </c>
      <c r="S151" s="210"/>
      <c r="T151" s="212">
        <f>SUM(T152:T173)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85</v>
      </c>
      <c r="AT151" s="214" t="s">
        <v>76</v>
      </c>
      <c r="AU151" s="214" t="s">
        <v>85</v>
      </c>
      <c r="AY151" s="213" t="s">
        <v>136</v>
      </c>
      <c r="BK151" s="215">
        <f>SUM(BK152:BK173)</f>
        <v>0</v>
      </c>
    </row>
    <row r="152" s="2" customFormat="1" ht="33" customHeight="1">
      <c r="A152" s="37"/>
      <c r="B152" s="38"/>
      <c r="C152" s="218" t="s">
        <v>244</v>
      </c>
      <c r="D152" s="218" t="s">
        <v>139</v>
      </c>
      <c r="E152" s="219" t="s">
        <v>758</v>
      </c>
      <c r="F152" s="220" t="s">
        <v>759</v>
      </c>
      <c r="G152" s="221" t="s">
        <v>221</v>
      </c>
      <c r="H152" s="222">
        <v>3.1899999999999999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42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143</v>
      </c>
      <c r="AT152" s="230" t="s">
        <v>139</v>
      </c>
      <c r="AU152" s="230" t="s">
        <v>87</v>
      </c>
      <c r="AY152" s="16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85</v>
      </c>
      <c r="BK152" s="231">
        <f>ROUND(I152*H152,2)</f>
        <v>0</v>
      </c>
      <c r="BL152" s="16" t="s">
        <v>143</v>
      </c>
      <c r="BM152" s="230" t="s">
        <v>247</v>
      </c>
    </row>
    <row r="153" s="2" customFormat="1" ht="33" customHeight="1">
      <c r="A153" s="37"/>
      <c r="B153" s="38"/>
      <c r="C153" s="218" t="s">
        <v>175</v>
      </c>
      <c r="D153" s="218" t="s">
        <v>139</v>
      </c>
      <c r="E153" s="219" t="s">
        <v>295</v>
      </c>
      <c r="F153" s="220" t="s">
        <v>296</v>
      </c>
      <c r="G153" s="221" t="s">
        <v>197</v>
      </c>
      <c r="H153" s="222">
        <v>7.0800000000000001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42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143</v>
      </c>
      <c r="AT153" s="230" t="s">
        <v>139</v>
      </c>
      <c r="AU153" s="230" t="s">
        <v>87</v>
      </c>
      <c r="AY153" s="16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85</v>
      </c>
      <c r="BK153" s="231">
        <f>ROUND(I153*H153,2)</f>
        <v>0</v>
      </c>
      <c r="BL153" s="16" t="s">
        <v>143</v>
      </c>
      <c r="BM153" s="230" t="s">
        <v>250</v>
      </c>
    </row>
    <row r="154" s="2" customFormat="1" ht="24.15" customHeight="1">
      <c r="A154" s="37"/>
      <c r="B154" s="38"/>
      <c r="C154" s="237" t="s">
        <v>7</v>
      </c>
      <c r="D154" s="237" t="s">
        <v>269</v>
      </c>
      <c r="E154" s="238" t="s">
        <v>760</v>
      </c>
      <c r="F154" s="239" t="s">
        <v>761</v>
      </c>
      <c r="G154" s="240" t="s">
        <v>197</v>
      </c>
      <c r="H154" s="241">
        <v>8.3859999999999992</v>
      </c>
      <c r="I154" s="242"/>
      <c r="J154" s="243">
        <f>ROUND(I154*H154,2)</f>
        <v>0</v>
      </c>
      <c r="K154" s="244"/>
      <c r="L154" s="245"/>
      <c r="M154" s="246" t="s">
        <v>1</v>
      </c>
      <c r="N154" s="247" t="s">
        <v>42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152</v>
      </c>
      <c r="AT154" s="230" t="s">
        <v>269</v>
      </c>
      <c r="AU154" s="230" t="s">
        <v>87</v>
      </c>
      <c r="AY154" s="16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85</v>
      </c>
      <c r="BK154" s="231">
        <f>ROUND(I154*H154,2)</f>
        <v>0</v>
      </c>
      <c r="BL154" s="16" t="s">
        <v>143</v>
      </c>
      <c r="BM154" s="230" t="s">
        <v>253</v>
      </c>
    </row>
    <row r="155" s="13" customFormat="1">
      <c r="A155" s="13"/>
      <c r="B155" s="248"/>
      <c r="C155" s="249"/>
      <c r="D155" s="250" t="s">
        <v>287</v>
      </c>
      <c r="E155" s="251" t="s">
        <v>1</v>
      </c>
      <c r="F155" s="252" t="s">
        <v>762</v>
      </c>
      <c r="G155" s="249"/>
      <c r="H155" s="253">
        <v>8.3859999999999992</v>
      </c>
      <c r="I155" s="254"/>
      <c r="J155" s="249"/>
      <c r="K155" s="249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287</v>
      </c>
      <c r="AU155" s="259" t="s">
        <v>87</v>
      </c>
      <c r="AV155" s="13" t="s">
        <v>87</v>
      </c>
      <c r="AW155" s="13" t="s">
        <v>34</v>
      </c>
      <c r="AX155" s="13" t="s">
        <v>77</v>
      </c>
      <c r="AY155" s="259" t="s">
        <v>136</v>
      </c>
    </row>
    <row r="156" s="14" customFormat="1">
      <c r="A156" s="14"/>
      <c r="B156" s="260"/>
      <c r="C156" s="261"/>
      <c r="D156" s="250" t="s">
        <v>287</v>
      </c>
      <c r="E156" s="262" t="s">
        <v>1</v>
      </c>
      <c r="F156" s="263" t="s">
        <v>289</v>
      </c>
      <c r="G156" s="261"/>
      <c r="H156" s="264">
        <v>8.3859999999999992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0" t="s">
        <v>287</v>
      </c>
      <c r="AU156" s="270" t="s">
        <v>87</v>
      </c>
      <c r="AV156" s="14" t="s">
        <v>143</v>
      </c>
      <c r="AW156" s="14" t="s">
        <v>34</v>
      </c>
      <c r="AX156" s="14" t="s">
        <v>85</v>
      </c>
      <c r="AY156" s="270" t="s">
        <v>136</v>
      </c>
    </row>
    <row r="157" s="2" customFormat="1" ht="24.15" customHeight="1">
      <c r="A157" s="37"/>
      <c r="B157" s="38"/>
      <c r="C157" s="218" t="s">
        <v>180</v>
      </c>
      <c r="D157" s="218" t="s">
        <v>139</v>
      </c>
      <c r="E157" s="219" t="s">
        <v>763</v>
      </c>
      <c r="F157" s="220" t="s">
        <v>764</v>
      </c>
      <c r="G157" s="221" t="s">
        <v>214</v>
      </c>
      <c r="H157" s="222">
        <v>17.699999999999999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42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143</v>
      </c>
      <c r="AT157" s="230" t="s">
        <v>139</v>
      </c>
      <c r="AU157" s="230" t="s">
        <v>87</v>
      </c>
      <c r="AY157" s="16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85</v>
      </c>
      <c r="BK157" s="231">
        <f>ROUND(I157*H157,2)</f>
        <v>0</v>
      </c>
      <c r="BL157" s="16" t="s">
        <v>143</v>
      </c>
      <c r="BM157" s="230" t="s">
        <v>257</v>
      </c>
    </row>
    <row r="158" s="2" customFormat="1" ht="24.15" customHeight="1">
      <c r="A158" s="37"/>
      <c r="B158" s="38"/>
      <c r="C158" s="218" t="s">
        <v>258</v>
      </c>
      <c r="D158" s="218" t="s">
        <v>139</v>
      </c>
      <c r="E158" s="219" t="s">
        <v>765</v>
      </c>
      <c r="F158" s="220" t="s">
        <v>766</v>
      </c>
      <c r="G158" s="221" t="s">
        <v>221</v>
      </c>
      <c r="H158" s="222">
        <v>16.960000000000001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42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143</v>
      </c>
      <c r="AT158" s="230" t="s">
        <v>139</v>
      </c>
      <c r="AU158" s="230" t="s">
        <v>87</v>
      </c>
      <c r="AY158" s="16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85</v>
      </c>
      <c r="BK158" s="231">
        <f>ROUND(I158*H158,2)</f>
        <v>0</v>
      </c>
      <c r="BL158" s="16" t="s">
        <v>143</v>
      </c>
      <c r="BM158" s="230" t="s">
        <v>261</v>
      </c>
    </row>
    <row r="159" s="2" customFormat="1" ht="24.15" customHeight="1">
      <c r="A159" s="37"/>
      <c r="B159" s="38"/>
      <c r="C159" s="218" t="s">
        <v>222</v>
      </c>
      <c r="D159" s="218" t="s">
        <v>139</v>
      </c>
      <c r="E159" s="219" t="s">
        <v>767</v>
      </c>
      <c r="F159" s="220" t="s">
        <v>768</v>
      </c>
      <c r="G159" s="221" t="s">
        <v>221</v>
      </c>
      <c r="H159" s="222">
        <v>1.413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42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143</v>
      </c>
      <c r="AT159" s="230" t="s">
        <v>139</v>
      </c>
      <c r="AU159" s="230" t="s">
        <v>87</v>
      </c>
      <c r="AY159" s="16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85</v>
      </c>
      <c r="BK159" s="231">
        <f>ROUND(I159*H159,2)</f>
        <v>0</v>
      </c>
      <c r="BL159" s="16" t="s">
        <v>143</v>
      </c>
      <c r="BM159" s="230" t="s">
        <v>264</v>
      </c>
    </row>
    <row r="160" s="2" customFormat="1" ht="24.15" customHeight="1">
      <c r="A160" s="37"/>
      <c r="B160" s="38"/>
      <c r="C160" s="218" t="s">
        <v>265</v>
      </c>
      <c r="D160" s="218" t="s">
        <v>139</v>
      </c>
      <c r="E160" s="219" t="s">
        <v>309</v>
      </c>
      <c r="F160" s="220" t="s">
        <v>310</v>
      </c>
      <c r="G160" s="221" t="s">
        <v>221</v>
      </c>
      <c r="H160" s="222">
        <v>5.6500000000000004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42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143</v>
      </c>
      <c r="AT160" s="230" t="s">
        <v>139</v>
      </c>
      <c r="AU160" s="230" t="s">
        <v>87</v>
      </c>
      <c r="AY160" s="16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85</v>
      </c>
      <c r="BK160" s="231">
        <f>ROUND(I160*H160,2)</f>
        <v>0</v>
      </c>
      <c r="BL160" s="16" t="s">
        <v>143</v>
      </c>
      <c r="BM160" s="230" t="s">
        <v>268</v>
      </c>
    </row>
    <row r="161" s="2" customFormat="1" ht="24.15" customHeight="1">
      <c r="A161" s="37"/>
      <c r="B161" s="38"/>
      <c r="C161" s="218" t="s">
        <v>226</v>
      </c>
      <c r="D161" s="218" t="s">
        <v>139</v>
      </c>
      <c r="E161" s="219" t="s">
        <v>769</v>
      </c>
      <c r="F161" s="220" t="s">
        <v>770</v>
      </c>
      <c r="G161" s="221" t="s">
        <v>221</v>
      </c>
      <c r="H161" s="222">
        <v>7.0700000000000003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42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143</v>
      </c>
      <c r="AT161" s="230" t="s">
        <v>139</v>
      </c>
      <c r="AU161" s="230" t="s">
        <v>87</v>
      </c>
      <c r="AY161" s="16" t="s">
        <v>136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85</v>
      </c>
      <c r="BK161" s="231">
        <f>ROUND(I161*H161,2)</f>
        <v>0</v>
      </c>
      <c r="BL161" s="16" t="s">
        <v>143</v>
      </c>
      <c r="BM161" s="230" t="s">
        <v>272</v>
      </c>
    </row>
    <row r="162" s="2" customFormat="1" ht="16.5" customHeight="1">
      <c r="A162" s="37"/>
      <c r="B162" s="38"/>
      <c r="C162" s="218" t="s">
        <v>273</v>
      </c>
      <c r="D162" s="218" t="s">
        <v>139</v>
      </c>
      <c r="E162" s="219" t="s">
        <v>771</v>
      </c>
      <c r="F162" s="220" t="s">
        <v>772</v>
      </c>
      <c r="G162" s="221" t="s">
        <v>197</v>
      </c>
      <c r="H162" s="222">
        <v>9.9800000000000004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42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143</v>
      </c>
      <c r="AT162" s="230" t="s">
        <v>139</v>
      </c>
      <c r="AU162" s="230" t="s">
        <v>87</v>
      </c>
      <c r="AY162" s="16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85</v>
      </c>
      <c r="BK162" s="231">
        <f>ROUND(I162*H162,2)</f>
        <v>0</v>
      </c>
      <c r="BL162" s="16" t="s">
        <v>143</v>
      </c>
      <c r="BM162" s="230" t="s">
        <v>276</v>
      </c>
    </row>
    <row r="163" s="2" customFormat="1" ht="16.5" customHeight="1">
      <c r="A163" s="37"/>
      <c r="B163" s="38"/>
      <c r="C163" s="218" t="s">
        <v>229</v>
      </c>
      <c r="D163" s="218" t="s">
        <v>139</v>
      </c>
      <c r="E163" s="219" t="s">
        <v>773</v>
      </c>
      <c r="F163" s="220" t="s">
        <v>774</v>
      </c>
      <c r="G163" s="221" t="s">
        <v>197</v>
      </c>
      <c r="H163" s="222">
        <v>9.9800000000000004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42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143</v>
      </c>
      <c r="AT163" s="230" t="s">
        <v>139</v>
      </c>
      <c r="AU163" s="230" t="s">
        <v>87</v>
      </c>
      <c r="AY163" s="16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85</v>
      </c>
      <c r="BK163" s="231">
        <f>ROUND(I163*H163,2)</f>
        <v>0</v>
      </c>
      <c r="BL163" s="16" t="s">
        <v>143</v>
      </c>
      <c r="BM163" s="230" t="s">
        <v>279</v>
      </c>
    </row>
    <row r="164" s="2" customFormat="1" ht="21.75" customHeight="1">
      <c r="A164" s="37"/>
      <c r="B164" s="38"/>
      <c r="C164" s="218" t="s">
        <v>280</v>
      </c>
      <c r="D164" s="218" t="s">
        <v>139</v>
      </c>
      <c r="E164" s="219" t="s">
        <v>363</v>
      </c>
      <c r="F164" s="220" t="s">
        <v>364</v>
      </c>
      <c r="G164" s="221" t="s">
        <v>256</v>
      </c>
      <c r="H164" s="222">
        <v>0.25700000000000001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42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143</v>
      </c>
      <c r="AT164" s="230" t="s">
        <v>139</v>
      </c>
      <c r="AU164" s="230" t="s">
        <v>87</v>
      </c>
      <c r="AY164" s="16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85</v>
      </c>
      <c r="BK164" s="231">
        <f>ROUND(I164*H164,2)</f>
        <v>0</v>
      </c>
      <c r="BL164" s="16" t="s">
        <v>143</v>
      </c>
      <c r="BM164" s="230" t="s">
        <v>283</v>
      </c>
    </row>
    <row r="165" s="2" customFormat="1" ht="16.5" customHeight="1">
      <c r="A165" s="37"/>
      <c r="B165" s="38"/>
      <c r="C165" s="218" t="s">
        <v>233</v>
      </c>
      <c r="D165" s="218" t="s">
        <v>139</v>
      </c>
      <c r="E165" s="219" t="s">
        <v>366</v>
      </c>
      <c r="F165" s="220" t="s">
        <v>367</v>
      </c>
      <c r="G165" s="221" t="s">
        <v>256</v>
      </c>
      <c r="H165" s="222">
        <v>0.98499999999999999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42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143</v>
      </c>
      <c r="AT165" s="230" t="s">
        <v>139</v>
      </c>
      <c r="AU165" s="230" t="s">
        <v>87</v>
      </c>
      <c r="AY165" s="16" t="s">
        <v>136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85</v>
      </c>
      <c r="BK165" s="231">
        <f>ROUND(I165*H165,2)</f>
        <v>0</v>
      </c>
      <c r="BL165" s="16" t="s">
        <v>143</v>
      </c>
      <c r="BM165" s="230" t="s">
        <v>286</v>
      </c>
    </row>
    <row r="166" s="2" customFormat="1" ht="24.15" customHeight="1">
      <c r="A166" s="37"/>
      <c r="B166" s="38"/>
      <c r="C166" s="218" t="s">
        <v>290</v>
      </c>
      <c r="D166" s="218" t="s">
        <v>139</v>
      </c>
      <c r="E166" s="219" t="s">
        <v>775</v>
      </c>
      <c r="F166" s="220" t="s">
        <v>776</v>
      </c>
      <c r="G166" s="221" t="s">
        <v>221</v>
      </c>
      <c r="H166" s="222">
        <v>4.5800000000000001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42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143</v>
      </c>
      <c r="AT166" s="230" t="s">
        <v>139</v>
      </c>
      <c r="AU166" s="230" t="s">
        <v>87</v>
      </c>
      <c r="AY166" s="16" t="s">
        <v>136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85</v>
      </c>
      <c r="BK166" s="231">
        <f>ROUND(I166*H166,2)</f>
        <v>0</v>
      </c>
      <c r="BL166" s="16" t="s">
        <v>143</v>
      </c>
      <c r="BM166" s="230" t="s">
        <v>293</v>
      </c>
    </row>
    <row r="167" s="2" customFormat="1" ht="24.15" customHeight="1">
      <c r="A167" s="37"/>
      <c r="B167" s="38"/>
      <c r="C167" s="218" t="s">
        <v>236</v>
      </c>
      <c r="D167" s="218" t="s">
        <v>139</v>
      </c>
      <c r="E167" s="219" t="s">
        <v>777</v>
      </c>
      <c r="F167" s="220" t="s">
        <v>778</v>
      </c>
      <c r="G167" s="221" t="s">
        <v>221</v>
      </c>
      <c r="H167" s="222">
        <v>4.5800000000000001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42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143</v>
      </c>
      <c r="AT167" s="230" t="s">
        <v>139</v>
      </c>
      <c r="AU167" s="230" t="s">
        <v>87</v>
      </c>
      <c r="AY167" s="16" t="s">
        <v>136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85</v>
      </c>
      <c r="BK167" s="231">
        <f>ROUND(I167*H167,2)</f>
        <v>0</v>
      </c>
      <c r="BL167" s="16" t="s">
        <v>143</v>
      </c>
      <c r="BM167" s="230" t="s">
        <v>297</v>
      </c>
    </row>
    <row r="168" s="2" customFormat="1" ht="24.15" customHeight="1">
      <c r="A168" s="37"/>
      <c r="B168" s="38"/>
      <c r="C168" s="218" t="s">
        <v>298</v>
      </c>
      <c r="D168" s="218" t="s">
        <v>139</v>
      </c>
      <c r="E168" s="219" t="s">
        <v>779</v>
      </c>
      <c r="F168" s="220" t="s">
        <v>780</v>
      </c>
      <c r="G168" s="221" t="s">
        <v>197</v>
      </c>
      <c r="H168" s="222">
        <v>11.35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42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143</v>
      </c>
      <c r="AT168" s="230" t="s">
        <v>139</v>
      </c>
      <c r="AU168" s="230" t="s">
        <v>87</v>
      </c>
      <c r="AY168" s="16" t="s">
        <v>136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85</v>
      </c>
      <c r="BK168" s="231">
        <f>ROUND(I168*H168,2)</f>
        <v>0</v>
      </c>
      <c r="BL168" s="16" t="s">
        <v>143</v>
      </c>
      <c r="BM168" s="230" t="s">
        <v>301</v>
      </c>
    </row>
    <row r="169" s="2" customFormat="1" ht="24.15" customHeight="1">
      <c r="A169" s="37"/>
      <c r="B169" s="38"/>
      <c r="C169" s="218" t="s">
        <v>240</v>
      </c>
      <c r="D169" s="218" t="s">
        <v>139</v>
      </c>
      <c r="E169" s="219" t="s">
        <v>781</v>
      </c>
      <c r="F169" s="220" t="s">
        <v>782</v>
      </c>
      <c r="G169" s="221" t="s">
        <v>197</v>
      </c>
      <c r="H169" s="222">
        <v>11.35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42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143</v>
      </c>
      <c r="AT169" s="230" t="s">
        <v>139</v>
      </c>
      <c r="AU169" s="230" t="s">
        <v>87</v>
      </c>
      <c r="AY169" s="16" t="s">
        <v>136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85</v>
      </c>
      <c r="BK169" s="231">
        <f>ROUND(I169*H169,2)</f>
        <v>0</v>
      </c>
      <c r="BL169" s="16" t="s">
        <v>143</v>
      </c>
      <c r="BM169" s="230" t="s">
        <v>304</v>
      </c>
    </row>
    <row r="170" s="2" customFormat="1" ht="21.75" customHeight="1">
      <c r="A170" s="37"/>
      <c r="B170" s="38"/>
      <c r="C170" s="218" t="s">
        <v>305</v>
      </c>
      <c r="D170" s="218" t="s">
        <v>139</v>
      </c>
      <c r="E170" s="219" t="s">
        <v>783</v>
      </c>
      <c r="F170" s="220" t="s">
        <v>784</v>
      </c>
      <c r="G170" s="221" t="s">
        <v>221</v>
      </c>
      <c r="H170" s="222">
        <v>1.782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42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143</v>
      </c>
      <c r="AT170" s="230" t="s">
        <v>139</v>
      </c>
      <c r="AU170" s="230" t="s">
        <v>87</v>
      </c>
      <c r="AY170" s="16" t="s">
        <v>136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85</v>
      </c>
      <c r="BK170" s="231">
        <f>ROUND(I170*H170,2)</f>
        <v>0</v>
      </c>
      <c r="BL170" s="16" t="s">
        <v>143</v>
      </c>
      <c r="BM170" s="230" t="s">
        <v>308</v>
      </c>
    </row>
    <row r="171" s="2" customFormat="1" ht="24.15" customHeight="1">
      <c r="A171" s="37"/>
      <c r="B171" s="38"/>
      <c r="C171" s="218" t="s">
        <v>243</v>
      </c>
      <c r="D171" s="218" t="s">
        <v>139</v>
      </c>
      <c r="E171" s="219" t="s">
        <v>785</v>
      </c>
      <c r="F171" s="220" t="s">
        <v>786</v>
      </c>
      <c r="G171" s="221" t="s">
        <v>221</v>
      </c>
      <c r="H171" s="222">
        <v>1.782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42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143</v>
      </c>
      <c r="AT171" s="230" t="s">
        <v>139</v>
      </c>
      <c r="AU171" s="230" t="s">
        <v>87</v>
      </c>
      <c r="AY171" s="16" t="s">
        <v>136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85</v>
      </c>
      <c r="BK171" s="231">
        <f>ROUND(I171*H171,2)</f>
        <v>0</v>
      </c>
      <c r="BL171" s="16" t="s">
        <v>143</v>
      </c>
      <c r="BM171" s="230" t="s">
        <v>311</v>
      </c>
    </row>
    <row r="172" s="2" customFormat="1" ht="16.5" customHeight="1">
      <c r="A172" s="37"/>
      <c r="B172" s="38"/>
      <c r="C172" s="218" t="s">
        <v>312</v>
      </c>
      <c r="D172" s="218" t="s">
        <v>139</v>
      </c>
      <c r="E172" s="219" t="s">
        <v>787</v>
      </c>
      <c r="F172" s="220" t="s">
        <v>788</v>
      </c>
      <c r="G172" s="221" t="s">
        <v>197</v>
      </c>
      <c r="H172" s="222">
        <v>11.880000000000001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42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143</v>
      </c>
      <c r="AT172" s="230" t="s">
        <v>139</v>
      </c>
      <c r="AU172" s="230" t="s">
        <v>87</v>
      </c>
      <c r="AY172" s="16" t="s">
        <v>136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85</v>
      </c>
      <c r="BK172" s="231">
        <f>ROUND(I172*H172,2)</f>
        <v>0</v>
      </c>
      <c r="BL172" s="16" t="s">
        <v>143</v>
      </c>
      <c r="BM172" s="230" t="s">
        <v>315</v>
      </c>
    </row>
    <row r="173" s="2" customFormat="1" ht="16.5" customHeight="1">
      <c r="A173" s="37"/>
      <c r="B173" s="38"/>
      <c r="C173" s="218" t="s">
        <v>247</v>
      </c>
      <c r="D173" s="218" t="s">
        <v>139</v>
      </c>
      <c r="E173" s="219" t="s">
        <v>789</v>
      </c>
      <c r="F173" s="220" t="s">
        <v>790</v>
      </c>
      <c r="G173" s="221" t="s">
        <v>197</v>
      </c>
      <c r="H173" s="222">
        <v>11.880000000000001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42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143</v>
      </c>
      <c r="AT173" s="230" t="s">
        <v>139</v>
      </c>
      <c r="AU173" s="230" t="s">
        <v>87</v>
      </c>
      <c r="AY173" s="16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85</v>
      </c>
      <c r="BK173" s="231">
        <f>ROUND(I173*H173,2)</f>
        <v>0</v>
      </c>
      <c r="BL173" s="16" t="s">
        <v>143</v>
      </c>
      <c r="BM173" s="230" t="s">
        <v>318</v>
      </c>
    </row>
    <row r="174" s="12" customFormat="1" ht="22.8" customHeight="1">
      <c r="A174" s="12"/>
      <c r="B174" s="202"/>
      <c r="C174" s="203"/>
      <c r="D174" s="204" t="s">
        <v>76</v>
      </c>
      <c r="E174" s="216" t="s">
        <v>146</v>
      </c>
      <c r="F174" s="216" t="s">
        <v>791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SUM(P175:P180)</f>
        <v>0</v>
      </c>
      <c r="Q174" s="210"/>
      <c r="R174" s="211">
        <f>SUM(R175:R180)</f>
        <v>0</v>
      </c>
      <c r="S174" s="210"/>
      <c r="T174" s="212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85</v>
      </c>
      <c r="AT174" s="214" t="s">
        <v>76</v>
      </c>
      <c r="AU174" s="214" t="s">
        <v>85</v>
      </c>
      <c r="AY174" s="213" t="s">
        <v>136</v>
      </c>
      <c r="BK174" s="215">
        <f>SUM(BK175:BK180)</f>
        <v>0</v>
      </c>
    </row>
    <row r="175" s="2" customFormat="1" ht="16.5" customHeight="1">
      <c r="A175" s="37"/>
      <c r="B175" s="38"/>
      <c r="C175" s="218" t="s">
        <v>319</v>
      </c>
      <c r="D175" s="218" t="s">
        <v>139</v>
      </c>
      <c r="E175" s="219" t="s">
        <v>792</v>
      </c>
      <c r="F175" s="220" t="s">
        <v>793</v>
      </c>
      <c r="G175" s="221" t="s">
        <v>221</v>
      </c>
      <c r="H175" s="222">
        <v>1.01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42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143</v>
      </c>
      <c r="AT175" s="230" t="s">
        <v>139</v>
      </c>
      <c r="AU175" s="230" t="s">
        <v>87</v>
      </c>
      <c r="AY175" s="16" t="s">
        <v>136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85</v>
      </c>
      <c r="BK175" s="231">
        <f>ROUND(I175*H175,2)</f>
        <v>0</v>
      </c>
      <c r="BL175" s="16" t="s">
        <v>143</v>
      </c>
      <c r="BM175" s="230" t="s">
        <v>322</v>
      </c>
    </row>
    <row r="176" s="2" customFormat="1" ht="33" customHeight="1">
      <c r="A176" s="37"/>
      <c r="B176" s="38"/>
      <c r="C176" s="218" t="s">
        <v>250</v>
      </c>
      <c r="D176" s="218" t="s">
        <v>139</v>
      </c>
      <c r="E176" s="219" t="s">
        <v>794</v>
      </c>
      <c r="F176" s="220" t="s">
        <v>795</v>
      </c>
      <c r="G176" s="221" t="s">
        <v>221</v>
      </c>
      <c r="H176" s="222">
        <v>10.359999999999999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42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143</v>
      </c>
      <c r="AT176" s="230" t="s">
        <v>139</v>
      </c>
      <c r="AU176" s="230" t="s">
        <v>87</v>
      </c>
      <c r="AY176" s="16" t="s">
        <v>136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85</v>
      </c>
      <c r="BK176" s="231">
        <f>ROUND(I176*H176,2)</f>
        <v>0</v>
      </c>
      <c r="BL176" s="16" t="s">
        <v>143</v>
      </c>
      <c r="BM176" s="230" t="s">
        <v>325</v>
      </c>
    </row>
    <row r="177" s="2" customFormat="1" ht="33" customHeight="1">
      <c r="A177" s="37"/>
      <c r="B177" s="38"/>
      <c r="C177" s="218" t="s">
        <v>327</v>
      </c>
      <c r="D177" s="218" t="s">
        <v>139</v>
      </c>
      <c r="E177" s="219" t="s">
        <v>796</v>
      </c>
      <c r="F177" s="220" t="s">
        <v>797</v>
      </c>
      <c r="G177" s="221" t="s">
        <v>197</v>
      </c>
      <c r="H177" s="222">
        <v>33.789999999999999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42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143</v>
      </c>
      <c r="AT177" s="230" t="s">
        <v>139</v>
      </c>
      <c r="AU177" s="230" t="s">
        <v>87</v>
      </c>
      <c r="AY177" s="16" t="s">
        <v>136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85</v>
      </c>
      <c r="BK177" s="231">
        <f>ROUND(I177*H177,2)</f>
        <v>0</v>
      </c>
      <c r="BL177" s="16" t="s">
        <v>143</v>
      </c>
      <c r="BM177" s="230" t="s">
        <v>330</v>
      </c>
    </row>
    <row r="178" s="2" customFormat="1" ht="33" customHeight="1">
      <c r="A178" s="37"/>
      <c r="B178" s="38"/>
      <c r="C178" s="218" t="s">
        <v>253</v>
      </c>
      <c r="D178" s="218" t="s">
        <v>139</v>
      </c>
      <c r="E178" s="219" t="s">
        <v>798</v>
      </c>
      <c r="F178" s="220" t="s">
        <v>799</v>
      </c>
      <c r="G178" s="221" t="s">
        <v>197</v>
      </c>
      <c r="H178" s="222">
        <v>30.789999999999999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42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143</v>
      </c>
      <c r="AT178" s="230" t="s">
        <v>139</v>
      </c>
      <c r="AU178" s="230" t="s">
        <v>87</v>
      </c>
      <c r="AY178" s="16" t="s">
        <v>136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85</v>
      </c>
      <c r="BK178" s="231">
        <f>ROUND(I178*H178,2)</f>
        <v>0</v>
      </c>
      <c r="BL178" s="16" t="s">
        <v>143</v>
      </c>
      <c r="BM178" s="230" t="s">
        <v>333</v>
      </c>
    </row>
    <row r="179" s="2" customFormat="1" ht="24.15" customHeight="1">
      <c r="A179" s="37"/>
      <c r="B179" s="38"/>
      <c r="C179" s="218" t="s">
        <v>334</v>
      </c>
      <c r="D179" s="218" t="s">
        <v>139</v>
      </c>
      <c r="E179" s="219" t="s">
        <v>800</v>
      </c>
      <c r="F179" s="220" t="s">
        <v>801</v>
      </c>
      <c r="G179" s="221" t="s">
        <v>256</v>
      </c>
      <c r="H179" s="222">
        <v>0.34000000000000002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42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143</v>
      </c>
      <c r="AT179" s="230" t="s">
        <v>139</v>
      </c>
      <c r="AU179" s="230" t="s">
        <v>87</v>
      </c>
      <c r="AY179" s="16" t="s">
        <v>136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85</v>
      </c>
      <c r="BK179" s="231">
        <f>ROUND(I179*H179,2)</f>
        <v>0</v>
      </c>
      <c r="BL179" s="16" t="s">
        <v>143</v>
      </c>
      <c r="BM179" s="230" t="s">
        <v>337</v>
      </c>
    </row>
    <row r="180" s="2" customFormat="1" ht="24.15" customHeight="1">
      <c r="A180" s="37"/>
      <c r="B180" s="38"/>
      <c r="C180" s="218" t="s">
        <v>257</v>
      </c>
      <c r="D180" s="218" t="s">
        <v>139</v>
      </c>
      <c r="E180" s="219" t="s">
        <v>802</v>
      </c>
      <c r="F180" s="220" t="s">
        <v>803</v>
      </c>
      <c r="G180" s="221" t="s">
        <v>256</v>
      </c>
      <c r="H180" s="222">
        <v>0.67000000000000004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42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143</v>
      </c>
      <c r="AT180" s="230" t="s">
        <v>139</v>
      </c>
      <c r="AU180" s="230" t="s">
        <v>87</v>
      </c>
      <c r="AY180" s="16" t="s">
        <v>136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85</v>
      </c>
      <c r="BK180" s="231">
        <f>ROUND(I180*H180,2)</f>
        <v>0</v>
      </c>
      <c r="BL180" s="16" t="s">
        <v>143</v>
      </c>
      <c r="BM180" s="230" t="s">
        <v>340</v>
      </c>
    </row>
    <row r="181" s="12" customFormat="1" ht="22.8" customHeight="1">
      <c r="A181" s="12"/>
      <c r="B181" s="202"/>
      <c r="C181" s="203"/>
      <c r="D181" s="204" t="s">
        <v>76</v>
      </c>
      <c r="E181" s="216" t="s">
        <v>149</v>
      </c>
      <c r="F181" s="216" t="s">
        <v>804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P182</f>
        <v>0</v>
      </c>
      <c r="Q181" s="210"/>
      <c r="R181" s="211">
        <f>R182</f>
        <v>0</v>
      </c>
      <c r="S181" s="210"/>
      <c r="T181" s="212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85</v>
      </c>
      <c r="AT181" s="214" t="s">
        <v>76</v>
      </c>
      <c r="AU181" s="214" t="s">
        <v>85</v>
      </c>
      <c r="AY181" s="213" t="s">
        <v>136</v>
      </c>
      <c r="BK181" s="215">
        <f>BK182</f>
        <v>0</v>
      </c>
    </row>
    <row r="182" s="2" customFormat="1" ht="33" customHeight="1">
      <c r="A182" s="37"/>
      <c r="B182" s="38"/>
      <c r="C182" s="218" t="s">
        <v>341</v>
      </c>
      <c r="D182" s="218" t="s">
        <v>139</v>
      </c>
      <c r="E182" s="219" t="s">
        <v>805</v>
      </c>
      <c r="F182" s="220" t="s">
        <v>806</v>
      </c>
      <c r="G182" s="221" t="s">
        <v>197</v>
      </c>
      <c r="H182" s="222">
        <v>28.27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42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143</v>
      </c>
      <c r="AT182" s="230" t="s">
        <v>139</v>
      </c>
      <c r="AU182" s="230" t="s">
        <v>87</v>
      </c>
      <c r="AY182" s="16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85</v>
      </c>
      <c r="BK182" s="231">
        <f>ROUND(I182*H182,2)</f>
        <v>0</v>
      </c>
      <c r="BL182" s="16" t="s">
        <v>143</v>
      </c>
      <c r="BM182" s="230" t="s">
        <v>344</v>
      </c>
    </row>
    <row r="183" s="12" customFormat="1" ht="22.8" customHeight="1">
      <c r="A183" s="12"/>
      <c r="B183" s="202"/>
      <c r="C183" s="203"/>
      <c r="D183" s="204" t="s">
        <v>76</v>
      </c>
      <c r="E183" s="216" t="s">
        <v>152</v>
      </c>
      <c r="F183" s="216" t="s">
        <v>405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SUM(P184:P219)</f>
        <v>0</v>
      </c>
      <c r="Q183" s="210"/>
      <c r="R183" s="211">
        <f>SUM(R184:R219)</f>
        <v>0</v>
      </c>
      <c r="S183" s="210"/>
      <c r="T183" s="212">
        <f>SUM(T184:T219)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85</v>
      </c>
      <c r="AT183" s="214" t="s">
        <v>76</v>
      </c>
      <c r="AU183" s="214" t="s">
        <v>85</v>
      </c>
      <c r="AY183" s="213" t="s">
        <v>136</v>
      </c>
      <c r="BK183" s="215">
        <f>SUM(BK184:BK219)</f>
        <v>0</v>
      </c>
    </row>
    <row r="184" s="2" customFormat="1" ht="24.15" customHeight="1">
      <c r="A184" s="37"/>
      <c r="B184" s="38"/>
      <c r="C184" s="218" t="s">
        <v>261</v>
      </c>
      <c r="D184" s="218" t="s">
        <v>139</v>
      </c>
      <c r="E184" s="219" t="s">
        <v>807</v>
      </c>
      <c r="F184" s="220" t="s">
        <v>808</v>
      </c>
      <c r="G184" s="221" t="s">
        <v>214</v>
      </c>
      <c r="H184" s="222">
        <v>13.5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42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143</v>
      </c>
      <c r="AT184" s="230" t="s">
        <v>139</v>
      </c>
      <c r="AU184" s="230" t="s">
        <v>87</v>
      </c>
      <c r="AY184" s="16" t="s">
        <v>136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85</v>
      </c>
      <c r="BK184" s="231">
        <f>ROUND(I184*H184,2)</f>
        <v>0</v>
      </c>
      <c r="BL184" s="16" t="s">
        <v>143</v>
      </c>
      <c r="BM184" s="230" t="s">
        <v>347</v>
      </c>
    </row>
    <row r="185" s="2" customFormat="1" ht="24.15" customHeight="1">
      <c r="A185" s="37"/>
      <c r="B185" s="38"/>
      <c r="C185" s="237" t="s">
        <v>348</v>
      </c>
      <c r="D185" s="237" t="s">
        <v>269</v>
      </c>
      <c r="E185" s="238" t="s">
        <v>809</v>
      </c>
      <c r="F185" s="239" t="s">
        <v>810</v>
      </c>
      <c r="G185" s="240" t="s">
        <v>214</v>
      </c>
      <c r="H185" s="241">
        <v>13.702999999999999</v>
      </c>
      <c r="I185" s="242"/>
      <c r="J185" s="243">
        <f>ROUND(I185*H185,2)</f>
        <v>0</v>
      </c>
      <c r="K185" s="244"/>
      <c r="L185" s="245"/>
      <c r="M185" s="246" t="s">
        <v>1</v>
      </c>
      <c r="N185" s="247" t="s">
        <v>42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152</v>
      </c>
      <c r="AT185" s="230" t="s">
        <v>269</v>
      </c>
      <c r="AU185" s="230" t="s">
        <v>87</v>
      </c>
      <c r="AY185" s="16" t="s">
        <v>136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85</v>
      </c>
      <c r="BK185" s="231">
        <f>ROUND(I185*H185,2)</f>
        <v>0</v>
      </c>
      <c r="BL185" s="16" t="s">
        <v>143</v>
      </c>
      <c r="BM185" s="230" t="s">
        <v>351</v>
      </c>
    </row>
    <row r="186" s="13" customFormat="1">
      <c r="A186" s="13"/>
      <c r="B186" s="248"/>
      <c r="C186" s="249"/>
      <c r="D186" s="250" t="s">
        <v>287</v>
      </c>
      <c r="E186" s="251" t="s">
        <v>1</v>
      </c>
      <c r="F186" s="252" t="s">
        <v>811</v>
      </c>
      <c r="G186" s="249"/>
      <c r="H186" s="253">
        <v>13.702999999999999</v>
      </c>
      <c r="I186" s="254"/>
      <c r="J186" s="249"/>
      <c r="K186" s="249"/>
      <c r="L186" s="255"/>
      <c r="M186" s="256"/>
      <c r="N186" s="257"/>
      <c r="O186" s="257"/>
      <c r="P186" s="257"/>
      <c r="Q186" s="257"/>
      <c r="R186" s="257"/>
      <c r="S186" s="257"/>
      <c r="T186" s="25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9" t="s">
        <v>287</v>
      </c>
      <c r="AU186" s="259" t="s">
        <v>87</v>
      </c>
      <c r="AV186" s="13" t="s">
        <v>87</v>
      </c>
      <c r="AW186" s="13" t="s">
        <v>34</v>
      </c>
      <c r="AX186" s="13" t="s">
        <v>77</v>
      </c>
      <c r="AY186" s="259" t="s">
        <v>136</v>
      </c>
    </row>
    <row r="187" s="14" customFormat="1">
      <c r="A187" s="14"/>
      <c r="B187" s="260"/>
      <c r="C187" s="261"/>
      <c r="D187" s="250" t="s">
        <v>287</v>
      </c>
      <c r="E187" s="262" t="s">
        <v>1</v>
      </c>
      <c r="F187" s="263" t="s">
        <v>289</v>
      </c>
      <c r="G187" s="261"/>
      <c r="H187" s="264">
        <v>13.702999999999999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0" t="s">
        <v>287</v>
      </c>
      <c r="AU187" s="270" t="s">
        <v>87</v>
      </c>
      <c r="AV187" s="14" t="s">
        <v>143</v>
      </c>
      <c r="AW187" s="14" t="s">
        <v>34</v>
      </c>
      <c r="AX187" s="14" t="s">
        <v>85</v>
      </c>
      <c r="AY187" s="270" t="s">
        <v>136</v>
      </c>
    </row>
    <row r="188" s="2" customFormat="1" ht="24.15" customHeight="1">
      <c r="A188" s="37"/>
      <c r="B188" s="38"/>
      <c r="C188" s="218" t="s">
        <v>524</v>
      </c>
      <c r="D188" s="218" t="s">
        <v>139</v>
      </c>
      <c r="E188" s="219" t="s">
        <v>407</v>
      </c>
      <c r="F188" s="220" t="s">
        <v>408</v>
      </c>
      <c r="G188" s="221" t="s">
        <v>214</v>
      </c>
      <c r="H188" s="222">
        <v>6.7999999999999998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42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143</v>
      </c>
      <c r="AT188" s="230" t="s">
        <v>139</v>
      </c>
      <c r="AU188" s="230" t="s">
        <v>87</v>
      </c>
      <c r="AY188" s="16" t="s">
        <v>136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85</v>
      </c>
      <c r="BK188" s="231">
        <f>ROUND(I188*H188,2)</f>
        <v>0</v>
      </c>
      <c r="BL188" s="16" t="s">
        <v>143</v>
      </c>
      <c r="BM188" s="230" t="s">
        <v>354</v>
      </c>
    </row>
    <row r="189" s="2" customFormat="1" ht="24.15" customHeight="1">
      <c r="A189" s="37"/>
      <c r="B189" s="38"/>
      <c r="C189" s="237" t="s">
        <v>531</v>
      </c>
      <c r="D189" s="237" t="s">
        <v>269</v>
      </c>
      <c r="E189" s="238" t="s">
        <v>812</v>
      </c>
      <c r="F189" s="239" t="s">
        <v>813</v>
      </c>
      <c r="G189" s="240" t="s">
        <v>214</v>
      </c>
      <c r="H189" s="241">
        <v>7.0039999999999996</v>
      </c>
      <c r="I189" s="242"/>
      <c r="J189" s="243">
        <f>ROUND(I189*H189,2)</f>
        <v>0</v>
      </c>
      <c r="K189" s="244"/>
      <c r="L189" s="245"/>
      <c r="M189" s="246" t="s">
        <v>1</v>
      </c>
      <c r="N189" s="247" t="s">
        <v>42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152</v>
      </c>
      <c r="AT189" s="230" t="s">
        <v>269</v>
      </c>
      <c r="AU189" s="230" t="s">
        <v>87</v>
      </c>
      <c r="AY189" s="16" t="s">
        <v>136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85</v>
      </c>
      <c r="BK189" s="231">
        <f>ROUND(I189*H189,2)</f>
        <v>0</v>
      </c>
      <c r="BL189" s="16" t="s">
        <v>143</v>
      </c>
      <c r="BM189" s="230" t="s">
        <v>358</v>
      </c>
    </row>
    <row r="190" s="13" customFormat="1">
      <c r="A190" s="13"/>
      <c r="B190" s="248"/>
      <c r="C190" s="249"/>
      <c r="D190" s="250" t="s">
        <v>287</v>
      </c>
      <c r="E190" s="251" t="s">
        <v>1</v>
      </c>
      <c r="F190" s="252" t="s">
        <v>814</v>
      </c>
      <c r="G190" s="249"/>
      <c r="H190" s="253">
        <v>7.0039999999999996</v>
      </c>
      <c r="I190" s="254"/>
      <c r="J190" s="249"/>
      <c r="K190" s="249"/>
      <c r="L190" s="255"/>
      <c r="M190" s="256"/>
      <c r="N190" s="257"/>
      <c r="O190" s="257"/>
      <c r="P190" s="257"/>
      <c r="Q190" s="257"/>
      <c r="R190" s="257"/>
      <c r="S190" s="257"/>
      <c r="T190" s="25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9" t="s">
        <v>287</v>
      </c>
      <c r="AU190" s="259" t="s">
        <v>87</v>
      </c>
      <c r="AV190" s="13" t="s">
        <v>87</v>
      </c>
      <c r="AW190" s="13" t="s">
        <v>34</v>
      </c>
      <c r="AX190" s="13" t="s">
        <v>77</v>
      </c>
      <c r="AY190" s="259" t="s">
        <v>136</v>
      </c>
    </row>
    <row r="191" s="14" customFormat="1">
      <c r="A191" s="14"/>
      <c r="B191" s="260"/>
      <c r="C191" s="261"/>
      <c r="D191" s="250" t="s">
        <v>287</v>
      </c>
      <c r="E191" s="262" t="s">
        <v>1</v>
      </c>
      <c r="F191" s="263" t="s">
        <v>289</v>
      </c>
      <c r="G191" s="261"/>
      <c r="H191" s="264">
        <v>7.0039999999999996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0" t="s">
        <v>287</v>
      </c>
      <c r="AU191" s="270" t="s">
        <v>87</v>
      </c>
      <c r="AV191" s="14" t="s">
        <v>143</v>
      </c>
      <c r="AW191" s="14" t="s">
        <v>34</v>
      </c>
      <c r="AX191" s="14" t="s">
        <v>85</v>
      </c>
      <c r="AY191" s="270" t="s">
        <v>136</v>
      </c>
    </row>
    <row r="192" s="2" customFormat="1" ht="37.8" customHeight="1">
      <c r="A192" s="37"/>
      <c r="B192" s="38"/>
      <c r="C192" s="218" t="s">
        <v>355</v>
      </c>
      <c r="D192" s="218" t="s">
        <v>139</v>
      </c>
      <c r="E192" s="219" t="s">
        <v>815</v>
      </c>
      <c r="F192" s="220" t="s">
        <v>816</v>
      </c>
      <c r="G192" s="221" t="s">
        <v>424</v>
      </c>
      <c r="H192" s="222">
        <v>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42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143</v>
      </c>
      <c r="AT192" s="230" t="s">
        <v>139</v>
      </c>
      <c r="AU192" s="230" t="s">
        <v>87</v>
      </c>
      <c r="AY192" s="16" t="s">
        <v>136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85</v>
      </c>
      <c r="BK192" s="231">
        <f>ROUND(I192*H192,2)</f>
        <v>0</v>
      </c>
      <c r="BL192" s="16" t="s">
        <v>143</v>
      </c>
      <c r="BM192" s="230" t="s">
        <v>361</v>
      </c>
    </row>
    <row r="193" s="2" customFormat="1" ht="16.5" customHeight="1">
      <c r="A193" s="37"/>
      <c r="B193" s="38"/>
      <c r="C193" s="218" t="s">
        <v>268</v>
      </c>
      <c r="D193" s="218" t="s">
        <v>139</v>
      </c>
      <c r="E193" s="219" t="s">
        <v>817</v>
      </c>
      <c r="F193" s="220" t="s">
        <v>818</v>
      </c>
      <c r="G193" s="221" t="s">
        <v>424</v>
      </c>
      <c r="H193" s="222">
        <v>1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42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143</v>
      </c>
      <c r="AT193" s="230" t="s">
        <v>139</v>
      </c>
      <c r="AU193" s="230" t="s">
        <v>87</v>
      </c>
      <c r="AY193" s="16" t="s">
        <v>136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85</v>
      </c>
      <c r="BK193" s="231">
        <f>ROUND(I193*H193,2)</f>
        <v>0</v>
      </c>
      <c r="BL193" s="16" t="s">
        <v>143</v>
      </c>
      <c r="BM193" s="230" t="s">
        <v>365</v>
      </c>
    </row>
    <row r="194" s="2" customFormat="1" ht="24.15" customHeight="1">
      <c r="A194" s="37"/>
      <c r="B194" s="38"/>
      <c r="C194" s="237" t="s">
        <v>362</v>
      </c>
      <c r="D194" s="237" t="s">
        <v>269</v>
      </c>
      <c r="E194" s="238" t="s">
        <v>819</v>
      </c>
      <c r="F194" s="239" t="s">
        <v>820</v>
      </c>
      <c r="G194" s="240" t="s">
        <v>424</v>
      </c>
      <c r="H194" s="241">
        <v>1</v>
      </c>
      <c r="I194" s="242"/>
      <c r="J194" s="243">
        <f>ROUND(I194*H194,2)</f>
        <v>0</v>
      </c>
      <c r="K194" s="244"/>
      <c r="L194" s="245"/>
      <c r="M194" s="246" t="s">
        <v>1</v>
      </c>
      <c r="N194" s="247" t="s">
        <v>42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152</v>
      </c>
      <c r="AT194" s="230" t="s">
        <v>269</v>
      </c>
      <c r="AU194" s="230" t="s">
        <v>87</v>
      </c>
      <c r="AY194" s="16" t="s">
        <v>136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85</v>
      </c>
      <c r="BK194" s="231">
        <f>ROUND(I194*H194,2)</f>
        <v>0</v>
      </c>
      <c r="BL194" s="16" t="s">
        <v>143</v>
      </c>
      <c r="BM194" s="230" t="s">
        <v>368</v>
      </c>
    </row>
    <row r="195" s="2" customFormat="1" ht="16.5" customHeight="1">
      <c r="A195" s="37"/>
      <c r="B195" s="38"/>
      <c r="C195" s="218" t="s">
        <v>272</v>
      </c>
      <c r="D195" s="218" t="s">
        <v>139</v>
      </c>
      <c r="E195" s="219" t="s">
        <v>821</v>
      </c>
      <c r="F195" s="220" t="s">
        <v>822</v>
      </c>
      <c r="G195" s="221" t="s">
        <v>424</v>
      </c>
      <c r="H195" s="222">
        <v>1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42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143</v>
      </c>
      <c r="AT195" s="230" t="s">
        <v>139</v>
      </c>
      <c r="AU195" s="230" t="s">
        <v>87</v>
      </c>
      <c r="AY195" s="16" t="s">
        <v>136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85</v>
      </c>
      <c r="BK195" s="231">
        <f>ROUND(I195*H195,2)</f>
        <v>0</v>
      </c>
      <c r="BL195" s="16" t="s">
        <v>143</v>
      </c>
      <c r="BM195" s="230" t="s">
        <v>372</v>
      </c>
    </row>
    <row r="196" s="2" customFormat="1" ht="21.75" customHeight="1">
      <c r="A196" s="37"/>
      <c r="B196" s="38"/>
      <c r="C196" s="218" t="s">
        <v>369</v>
      </c>
      <c r="D196" s="218" t="s">
        <v>139</v>
      </c>
      <c r="E196" s="219" t="s">
        <v>823</v>
      </c>
      <c r="F196" s="220" t="s">
        <v>824</v>
      </c>
      <c r="G196" s="221" t="s">
        <v>424</v>
      </c>
      <c r="H196" s="222">
        <v>2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42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143</v>
      </c>
      <c r="AT196" s="230" t="s">
        <v>139</v>
      </c>
      <c r="AU196" s="230" t="s">
        <v>87</v>
      </c>
      <c r="AY196" s="16" t="s">
        <v>136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85</v>
      </c>
      <c r="BK196" s="231">
        <f>ROUND(I196*H196,2)</f>
        <v>0</v>
      </c>
      <c r="BL196" s="16" t="s">
        <v>143</v>
      </c>
      <c r="BM196" s="230" t="s">
        <v>375</v>
      </c>
    </row>
    <row r="197" s="2" customFormat="1" ht="24.15" customHeight="1">
      <c r="A197" s="37"/>
      <c r="B197" s="38"/>
      <c r="C197" s="237" t="s">
        <v>276</v>
      </c>
      <c r="D197" s="237" t="s">
        <v>269</v>
      </c>
      <c r="E197" s="238" t="s">
        <v>825</v>
      </c>
      <c r="F197" s="239" t="s">
        <v>826</v>
      </c>
      <c r="G197" s="240" t="s">
        <v>424</v>
      </c>
      <c r="H197" s="241">
        <v>1</v>
      </c>
      <c r="I197" s="242"/>
      <c r="J197" s="243">
        <f>ROUND(I197*H197,2)</f>
        <v>0</v>
      </c>
      <c r="K197" s="244"/>
      <c r="L197" s="245"/>
      <c r="M197" s="246" t="s">
        <v>1</v>
      </c>
      <c r="N197" s="247" t="s">
        <v>42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152</v>
      </c>
      <c r="AT197" s="230" t="s">
        <v>269</v>
      </c>
      <c r="AU197" s="230" t="s">
        <v>87</v>
      </c>
      <c r="AY197" s="16" t="s">
        <v>136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85</v>
      </c>
      <c r="BK197" s="231">
        <f>ROUND(I197*H197,2)</f>
        <v>0</v>
      </c>
      <c r="BL197" s="16" t="s">
        <v>143</v>
      </c>
      <c r="BM197" s="230" t="s">
        <v>379</v>
      </c>
    </row>
    <row r="198" s="2" customFormat="1" ht="21.75" customHeight="1">
      <c r="A198" s="37"/>
      <c r="B198" s="38"/>
      <c r="C198" s="237" t="s">
        <v>376</v>
      </c>
      <c r="D198" s="237" t="s">
        <v>269</v>
      </c>
      <c r="E198" s="238" t="s">
        <v>827</v>
      </c>
      <c r="F198" s="239" t="s">
        <v>828</v>
      </c>
      <c r="G198" s="240" t="s">
        <v>424</v>
      </c>
      <c r="H198" s="241">
        <v>1</v>
      </c>
      <c r="I198" s="242"/>
      <c r="J198" s="243">
        <f>ROUND(I198*H198,2)</f>
        <v>0</v>
      </c>
      <c r="K198" s="244"/>
      <c r="L198" s="245"/>
      <c r="M198" s="246" t="s">
        <v>1</v>
      </c>
      <c r="N198" s="247" t="s">
        <v>42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152</v>
      </c>
      <c r="AT198" s="230" t="s">
        <v>269</v>
      </c>
      <c r="AU198" s="230" t="s">
        <v>87</v>
      </c>
      <c r="AY198" s="16" t="s">
        <v>136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85</v>
      </c>
      <c r="BK198" s="231">
        <f>ROUND(I198*H198,2)</f>
        <v>0</v>
      </c>
      <c r="BL198" s="16" t="s">
        <v>143</v>
      </c>
      <c r="BM198" s="230" t="s">
        <v>382</v>
      </c>
    </row>
    <row r="199" s="2" customFormat="1" ht="24.15" customHeight="1">
      <c r="A199" s="37"/>
      <c r="B199" s="38"/>
      <c r="C199" s="218" t="s">
        <v>279</v>
      </c>
      <c r="D199" s="218" t="s">
        <v>139</v>
      </c>
      <c r="E199" s="219" t="s">
        <v>829</v>
      </c>
      <c r="F199" s="220" t="s">
        <v>830</v>
      </c>
      <c r="G199" s="221" t="s">
        <v>424</v>
      </c>
      <c r="H199" s="222">
        <v>1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42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143</v>
      </c>
      <c r="AT199" s="230" t="s">
        <v>139</v>
      </c>
      <c r="AU199" s="230" t="s">
        <v>87</v>
      </c>
      <c r="AY199" s="16" t="s">
        <v>136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85</v>
      </c>
      <c r="BK199" s="231">
        <f>ROUND(I199*H199,2)</f>
        <v>0</v>
      </c>
      <c r="BL199" s="16" t="s">
        <v>143</v>
      </c>
      <c r="BM199" s="230" t="s">
        <v>386</v>
      </c>
    </row>
    <row r="200" s="2" customFormat="1" ht="21.75" customHeight="1">
      <c r="A200" s="37"/>
      <c r="B200" s="38"/>
      <c r="C200" s="237" t="s">
        <v>383</v>
      </c>
      <c r="D200" s="237" t="s">
        <v>269</v>
      </c>
      <c r="E200" s="238" t="s">
        <v>831</v>
      </c>
      <c r="F200" s="239" t="s">
        <v>832</v>
      </c>
      <c r="G200" s="240" t="s">
        <v>424</v>
      </c>
      <c r="H200" s="241">
        <v>1</v>
      </c>
      <c r="I200" s="242"/>
      <c r="J200" s="243">
        <f>ROUND(I200*H200,2)</f>
        <v>0</v>
      </c>
      <c r="K200" s="244"/>
      <c r="L200" s="245"/>
      <c r="M200" s="246" t="s">
        <v>1</v>
      </c>
      <c r="N200" s="247" t="s">
        <v>42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152</v>
      </c>
      <c r="AT200" s="230" t="s">
        <v>269</v>
      </c>
      <c r="AU200" s="230" t="s">
        <v>87</v>
      </c>
      <c r="AY200" s="16" t="s">
        <v>136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85</v>
      </c>
      <c r="BK200" s="231">
        <f>ROUND(I200*H200,2)</f>
        <v>0</v>
      </c>
      <c r="BL200" s="16" t="s">
        <v>143</v>
      </c>
      <c r="BM200" s="230" t="s">
        <v>389</v>
      </c>
    </row>
    <row r="201" s="2" customFormat="1" ht="33" customHeight="1">
      <c r="A201" s="37"/>
      <c r="B201" s="38"/>
      <c r="C201" s="218" t="s">
        <v>283</v>
      </c>
      <c r="D201" s="218" t="s">
        <v>139</v>
      </c>
      <c r="E201" s="219" t="s">
        <v>833</v>
      </c>
      <c r="F201" s="220" t="s">
        <v>834</v>
      </c>
      <c r="G201" s="221" t="s">
        <v>424</v>
      </c>
      <c r="H201" s="222">
        <v>1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42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143</v>
      </c>
      <c r="AT201" s="230" t="s">
        <v>139</v>
      </c>
      <c r="AU201" s="230" t="s">
        <v>87</v>
      </c>
      <c r="AY201" s="16" t="s">
        <v>136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85</v>
      </c>
      <c r="BK201" s="231">
        <f>ROUND(I201*H201,2)</f>
        <v>0</v>
      </c>
      <c r="BL201" s="16" t="s">
        <v>143</v>
      </c>
      <c r="BM201" s="230" t="s">
        <v>393</v>
      </c>
    </row>
    <row r="202" s="2" customFormat="1" ht="24.15" customHeight="1">
      <c r="A202" s="37"/>
      <c r="B202" s="38"/>
      <c r="C202" s="237" t="s">
        <v>390</v>
      </c>
      <c r="D202" s="237" t="s">
        <v>269</v>
      </c>
      <c r="E202" s="238" t="s">
        <v>835</v>
      </c>
      <c r="F202" s="239" t="s">
        <v>836</v>
      </c>
      <c r="G202" s="240" t="s">
        <v>424</v>
      </c>
      <c r="H202" s="241">
        <v>1</v>
      </c>
      <c r="I202" s="242"/>
      <c r="J202" s="243">
        <f>ROUND(I202*H202,2)</f>
        <v>0</v>
      </c>
      <c r="K202" s="244"/>
      <c r="L202" s="245"/>
      <c r="M202" s="246" t="s">
        <v>1</v>
      </c>
      <c r="N202" s="247" t="s">
        <v>42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152</v>
      </c>
      <c r="AT202" s="230" t="s">
        <v>269</v>
      </c>
      <c r="AU202" s="230" t="s">
        <v>87</v>
      </c>
      <c r="AY202" s="16" t="s">
        <v>136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85</v>
      </c>
      <c r="BK202" s="231">
        <f>ROUND(I202*H202,2)</f>
        <v>0</v>
      </c>
      <c r="BL202" s="16" t="s">
        <v>143</v>
      </c>
      <c r="BM202" s="230" t="s">
        <v>396</v>
      </c>
    </row>
    <row r="203" s="2" customFormat="1" ht="24.15" customHeight="1">
      <c r="A203" s="37"/>
      <c r="B203" s="38"/>
      <c r="C203" s="218" t="s">
        <v>286</v>
      </c>
      <c r="D203" s="218" t="s">
        <v>139</v>
      </c>
      <c r="E203" s="219" t="s">
        <v>837</v>
      </c>
      <c r="F203" s="220" t="s">
        <v>838</v>
      </c>
      <c r="G203" s="221" t="s">
        <v>424</v>
      </c>
      <c r="H203" s="222">
        <v>1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42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143</v>
      </c>
      <c r="AT203" s="230" t="s">
        <v>139</v>
      </c>
      <c r="AU203" s="230" t="s">
        <v>87</v>
      </c>
      <c r="AY203" s="16" t="s">
        <v>136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85</v>
      </c>
      <c r="BK203" s="231">
        <f>ROUND(I203*H203,2)</f>
        <v>0</v>
      </c>
      <c r="BL203" s="16" t="s">
        <v>143</v>
      </c>
      <c r="BM203" s="230" t="s">
        <v>400</v>
      </c>
    </row>
    <row r="204" s="2" customFormat="1" ht="24.15" customHeight="1">
      <c r="A204" s="37"/>
      <c r="B204" s="38"/>
      <c r="C204" s="237" t="s">
        <v>397</v>
      </c>
      <c r="D204" s="237" t="s">
        <v>269</v>
      </c>
      <c r="E204" s="238" t="s">
        <v>839</v>
      </c>
      <c r="F204" s="239" t="s">
        <v>840</v>
      </c>
      <c r="G204" s="240" t="s">
        <v>424</v>
      </c>
      <c r="H204" s="241">
        <v>1</v>
      </c>
      <c r="I204" s="242"/>
      <c r="J204" s="243">
        <f>ROUND(I204*H204,2)</f>
        <v>0</v>
      </c>
      <c r="K204" s="244"/>
      <c r="L204" s="245"/>
      <c r="M204" s="246" t="s">
        <v>1</v>
      </c>
      <c r="N204" s="247" t="s">
        <v>42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152</v>
      </c>
      <c r="AT204" s="230" t="s">
        <v>269</v>
      </c>
      <c r="AU204" s="230" t="s">
        <v>87</v>
      </c>
      <c r="AY204" s="16" t="s">
        <v>136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85</v>
      </c>
      <c r="BK204" s="231">
        <f>ROUND(I204*H204,2)</f>
        <v>0</v>
      </c>
      <c r="BL204" s="16" t="s">
        <v>143</v>
      </c>
      <c r="BM204" s="230" t="s">
        <v>403</v>
      </c>
    </row>
    <row r="205" s="2" customFormat="1" ht="21.75" customHeight="1">
      <c r="A205" s="37"/>
      <c r="B205" s="38"/>
      <c r="C205" s="237" t="s">
        <v>293</v>
      </c>
      <c r="D205" s="237" t="s">
        <v>269</v>
      </c>
      <c r="E205" s="238" t="s">
        <v>841</v>
      </c>
      <c r="F205" s="239" t="s">
        <v>842</v>
      </c>
      <c r="G205" s="240" t="s">
        <v>424</v>
      </c>
      <c r="H205" s="241">
        <v>1</v>
      </c>
      <c r="I205" s="242"/>
      <c r="J205" s="243">
        <f>ROUND(I205*H205,2)</f>
        <v>0</v>
      </c>
      <c r="K205" s="244"/>
      <c r="L205" s="245"/>
      <c r="M205" s="246" t="s">
        <v>1</v>
      </c>
      <c r="N205" s="247" t="s">
        <v>42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152</v>
      </c>
      <c r="AT205" s="230" t="s">
        <v>269</v>
      </c>
      <c r="AU205" s="230" t="s">
        <v>87</v>
      </c>
      <c r="AY205" s="16" t="s">
        <v>136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85</v>
      </c>
      <c r="BK205" s="231">
        <f>ROUND(I205*H205,2)</f>
        <v>0</v>
      </c>
      <c r="BL205" s="16" t="s">
        <v>143</v>
      </c>
      <c r="BM205" s="230" t="s">
        <v>409</v>
      </c>
    </row>
    <row r="206" s="2" customFormat="1" ht="24.15" customHeight="1">
      <c r="A206" s="37"/>
      <c r="B206" s="38"/>
      <c r="C206" s="218" t="s">
        <v>406</v>
      </c>
      <c r="D206" s="218" t="s">
        <v>139</v>
      </c>
      <c r="E206" s="219" t="s">
        <v>843</v>
      </c>
      <c r="F206" s="220" t="s">
        <v>844</v>
      </c>
      <c r="G206" s="221" t="s">
        <v>424</v>
      </c>
      <c r="H206" s="222">
        <v>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42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143</v>
      </c>
      <c r="AT206" s="230" t="s">
        <v>139</v>
      </c>
      <c r="AU206" s="230" t="s">
        <v>87</v>
      </c>
      <c r="AY206" s="16" t="s">
        <v>136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85</v>
      </c>
      <c r="BK206" s="231">
        <f>ROUND(I206*H206,2)</f>
        <v>0</v>
      </c>
      <c r="BL206" s="16" t="s">
        <v>143</v>
      </c>
      <c r="BM206" s="230" t="s">
        <v>412</v>
      </c>
    </row>
    <row r="207" s="2" customFormat="1" ht="21.75" customHeight="1">
      <c r="A207" s="37"/>
      <c r="B207" s="38"/>
      <c r="C207" s="237" t="s">
        <v>297</v>
      </c>
      <c r="D207" s="237" t="s">
        <v>269</v>
      </c>
      <c r="E207" s="238" t="s">
        <v>845</v>
      </c>
      <c r="F207" s="239" t="s">
        <v>846</v>
      </c>
      <c r="G207" s="240" t="s">
        <v>424</v>
      </c>
      <c r="H207" s="241">
        <v>1</v>
      </c>
      <c r="I207" s="242"/>
      <c r="J207" s="243">
        <f>ROUND(I207*H207,2)</f>
        <v>0</v>
      </c>
      <c r="K207" s="244"/>
      <c r="L207" s="245"/>
      <c r="M207" s="246" t="s">
        <v>1</v>
      </c>
      <c r="N207" s="247" t="s">
        <v>42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152</v>
      </c>
      <c r="AT207" s="230" t="s">
        <v>269</v>
      </c>
      <c r="AU207" s="230" t="s">
        <v>87</v>
      </c>
      <c r="AY207" s="16" t="s">
        <v>136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85</v>
      </c>
      <c r="BK207" s="231">
        <f>ROUND(I207*H207,2)</f>
        <v>0</v>
      </c>
      <c r="BL207" s="16" t="s">
        <v>143</v>
      </c>
      <c r="BM207" s="230" t="s">
        <v>416</v>
      </c>
    </row>
    <row r="208" s="2" customFormat="1" ht="24.15" customHeight="1">
      <c r="A208" s="37"/>
      <c r="B208" s="38"/>
      <c r="C208" s="218" t="s">
        <v>413</v>
      </c>
      <c r="D208" s="218" t="s">
        <v>139</v>
      </c>
      <c r="E208" s="219" t="s">
        <v>847</v>
      </c>
      <c r="F208" s="220" t="s">
        <v>848</v>
      </c>
      <c r="G208" s="221" t="s">
        <v>424</v>
      </c>
      <c r="H208" s="222">
        <v>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42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143</v>
      </c>
      <c r="AT208" s="230" t="s">
        <v>139</v>
      </c>
      <c r="AU208" s="230" t="s">
        <v>87</v>
      </c>
      <c r="AY208" s="16" t="s">
        <v>136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85</v>
      </c>
      <c r="BK208" s="231">
        <f>ROUND(I208*H208,2)</f>
        <v>0</v>
      </c>
      <c r="BL208" s="16" t="s">
        <v>143</v>
      </c>
      <c r="BM208" s="230" t="s">
        <v>419</v>
      </c>
    </row>
    <row r="209" s="2" customFormat="1" ht="16.5" customHeight="1">
      <c r="A209" s="37"/>
      <c r="B209" s="38"/>
      <c r="C209" s="237" t="s">
        <v>301</v>
      </c>
      <c r="D209" s="237" t="s">
        <v>269</v>
      </c>
      <c r="E209" s="238" t="s">
        <v>849</v>
      </c>
      <c r="F209" s="239" t="s">
        <v>850</v>
      </c>
      <c r="G209" s="240" t="s">
        <v>424</v>
      </c>
      <c r="H209" s="241">
        <v>1</v>
      </c>
      <c r="I209" s="242"/>
      <c r="J209" s="243">
        <f>ROUND(I209*H209,2)</f>
        <v>0</v>
      </c>
      <c r="K209" s="244"/>
      <c r="L209" s="245"/>
      <c r="M209" s="246" t="s">
        <v>1</v>
      </c>
      <c r="N209" s="247" t="s">
        <v>42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152</v>
      </c>
      <c r="AT209" s="230" t="s">
        <v>269</v>
      </c>
      <c r="AU209" s="230" t="s">
        <v>87</v>
      </c>
      <c r="AY209" s="16" t="s">
        <v>136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85</v>
      </c>
      <c r="BK209" s="231">
        <f>ROUND(I209*H209,2)</f>
        <v>0</v>
      </c>
      <c r="BL209" s="16" t="s">
        <v>143</v>
      </c>
      <c r="BM209" s="230" t="s">
        <v>425</v>
      </c>
    </row>
    <row r="210" s="2" customFormat="1" ht="24.15" customHeight="1">
      <c r="A210" s="37"/>
      <c r="B210" s="38"/>
      <c r="C210" s="218" t="s">
        <v>421</v>
      </c>
      <c r="D210" s="218" t="s">
        <v>139</v>
      </c>
      <c r="E210" s="219" t="s">
        <v>851</v>
      </c>
      <c r="F210" s="220" t="s">
        <v>852</v>
      </c>
      <c r="G210" s="221" t="s">
        <v>424</v>
      </c>
      <c r="H210" s="222">
        <v>1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42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143</v>
      </c>
      <c r="AT210" s="230" t="s">
        <v>139</v>
      </c>
      <c r="AU210" s="230" t="s">
        <v>87</v>
      </c>
      <c r="AY210" s="16" t="s">
        <v>136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85</v>
      </c>
      <c r="BK210" s="231">
        <f>ROUND(I210*H210,2)</f>
        <v>0</v>
      </c>
      <c r="BL210" s="16" t="s">
        <v>143</v>
      </c>
      <c r="BM210" s="230" t="s">
        <v>428</v>
      </c>
    </row>
    <row r="211" s="2" customFormat="1" ht="24.15" customHeight="1">
      <c r="A211" s="37"/>
      <c r="B211" s="38"/>
      <c r="C211" s="237" t="s">
        <v>304</v>
      </c>
      <c r="D211" s="237" t="s">
        <v>269</v>
      </c>
      <c r="E211" s="238" t="s">
        <v>853</v>
      </c>
      <c r="F211" s="239" t="s">
        <v>854</v>
      </c>
      <c r="G211" s="240" t="s">
        <v>424</v>
      </c>
      <c r="H211" s="241">
        <v>1</v>
      </c>
      <c r="I211" s="242"/>
      <c r="J211" s="243">
        <f>ROUND(I211*H211,2)</f>
        <v>0</v>
      </c>
      <c r="K211" s="244"/>
      <c r="L211" s="245"/>
      <c r="M211" s="246" t="s">
        <v>1</v>
      </c>
      <c r="N211" s="247" t="s">
        <v>42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152</v>
      </c>
      <c r="AT211" s="230" t="s">
        <v>269</v>
      </c>
      <c r="AU211" s="230" t="s">
        <v>87</v>
      </c>
      <c r="AY211" s="16" t="s">
        <v>136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85</v>
      </c>
      <c r="BK211" s="231">
        <f>ROUND(I211*H211,2)</f>
        <v>0</v>
      </c>
      <c r="BL211" s="16" t="s">
        <v>143</v>
      </c>
      <c r="BM211" s="230" t="s">
        <v>432</v>
      </c>
    </row>
    <row r="212" s="2" customFormat="1" ht="37.8" customHeight="1">
      <c r="A212" s="37"/>
      <c r="B212" s="38"/>
      <c r="C212" s="218" t="s">
        <v>429</v>
      </c>
      <c r="D212" s="218" t="s">
        <v>139</v>
      </c>
      <c r="E212" s="219" t="s">
        <v>433</v>
      </c>
      <c r="F212" s="220" t="s">
        <v>434</v>
      </c>
      <c r="G212" s="221" t="s">
        <v>424</v>
      </c>
      <c r="H212" s="222">
        <v>1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42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143</v>
      </c>
      <c r="AT212" s="230" t="s">
        <v>139</v>
      </c>
      <c r="AU212" s="230" t="s">
        <v>87</v>
      </c>
      <c r="AY212" s="16" t="s">
        <v>136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85</v>
      </c>
      <c r="BK212" s="231">
        <f>ROUND(I212*H212,2)</f>
        <v>0</v>
      </c>
      <c r="BL212" s="16" t="s">
        <v>143</v>
      </c>
      <c r="BM212" s="230" t="s">
        <v>435</v>
      </c>
    </row>
    <row r="213" s="2" customFormat="1" ht="24.15" customHeight="1">
      <c r="A213" s="37"/>
      <c r="B213" s="38"/>
      <c r="C213" s="237" t="s">
        <v>308</v>
      </c>
      <c r="D213" s="237" t="s">
        <v>269</v>
      </c>
      <c r="E213" s="238" t="s">
        <v>855</v>
      </c>
      <c r="F213" s="239" t="s">
        <v>856</v>
      </c>
      <c r="G213" s="240" t="s">
        <v>424</v>
      </c>
      <c r="H213" s="241">
        <v>1</v>
      </c>
      <c r="I213" s="242"/>
      <c r="J213" s="243">
        <f>ROUND(I213*H213,2)</f>
        <v>0</v>
      </c>
      <c r="K213" s="244"/>
      <c r="L213" s="245"/>
      <c r="M213" s="246" t="s">
        <v>1</v>
      </c>
      <c r="N213" s="247" t="s">
        <v>42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152</v>
      </c>
      <c r="AT213" s="230" t="s">
        <v>269</v>
      </c>
      <c r="AU213" s="230" t="s">
        <v>87</v>
      </c>
      <c r="AY213" s="16" t="s">
        <v>136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85</v>
      </c>
      <c r="BK213" s="231">
        <f>ROUND(I213*H213,2)</f>
        <v>0</v>
      </c>
      <c r="BL213" s="16" t="s">
        <v>143</v>
      </c>
      <c r="BM213" s="230" t="s">
        <v>439</v>
      </c>
    </row>
    <row r="214" s="2" customFormat="1" ht="33" customHeight="1">
      <c r="A214" s="37"/>
      <c r="B214" s="38"/>
      <c r="C214" s="237" t="s">
        <v>436</v>
      </c>
      <c r="D214" s="237" t="s">
        <v>269</v>
      </c>
      <c r="E214" s="238" t="s">
        <v>440</v>
      </c>
      <c r="F214" s="239" t="s">
        <v>441</v>
      </c>
      <c r="G214" s="240" t="s">
        <v>214</v>
      </c>
      <c r="H214" s="241">
        <v>1</v>
      </c>
      <c r="I214" s="242"/>
      <c r="J214" s="243">
        <f>ROUND(I214*H214,2)</f>
        <v>0</v>
      </c>
      <c r="K214" s="244"/>
      <c r="L214" s="245"/>
      <c r="M214" s="246" t="s">
        <v>1</v>
      </c>
      <c r="N214" s="247" t="s">
        <v>42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152</v>
      </c>
      <c r="AT214" s="230" t="s">
        <v>269</v>
      </c>
      <c r="AU214" s="230" t="s">
        <v>87</v>
      </c>
      <c r="AY214" s="16" t="s">
        <v>136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85</v>
      </c>
      <c r="BK214" s="231">
        <f>ROUND(I214*H214,2)</f>
        <v>0</v>
      </c>
      <c r="BL214" s="16" t="s">
        <v>143</v>
      </c>
      <c r="BM214" s="230" t="s">
        <v>442</v>
      </c>
    </row>
    <row r="215" s="2" customFormat="1" ht="24.15" customHeight="1">
      <c r="A215" s="37"/>
      <c r="B215" s="38"/>
      <c r="C215" s="237" t="s">
        <v>311</v>
      </c>
      <c r="D215" s="237" t="s">
        <v>269</v>
      </c>
      <c r="E215" s="238" t="s">
        <v>857</v>
      </c>
      <c r="F215" s="239" t="s">
        <v>858</v>
      </c>
      <c r="G215" s="240" t="s">
        <v>424</v>
      </c>
      <c r="H215" s="241">
        <v>2</v>
      </c>
      <c r="I215" s="242"/>
      <c r="J215" s="243">
        <f>ROUND(I215*H215,2)</f>
        <v>0</v>
      </c>
      <c r="K215" s="244"/>
      <c r="L215" s="245"/>
      <c r="M215" s="246" t="s">
        <v>1</v>
      </c>
      <c r="N215" s="247" t="s">
        <v>42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152</v>
      </c>
      <c r="AT215" s="230" t="s">
        <v>269</v>
      </c>
      <c r="AU215" s="230" t="s">
        <v>87</v>
      </c>
      <c r="AY215" s="16" t="s">
        <v>136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85</v>
      </c>
      <c r="BK215" s="231">
        <f>ROUND(I215*H215,2)</f>
        <v>0</v>
      </c>
      <c r="BL215" s="16" t="s">
        <v>143</v>
      </c>
      <c r="BM215" s="230" t="s">
        <v>446</v>
      </c>
    </row>
    <row r="216" s="2" customFormat="1" ht="16.5" customHeight="1">
      <c r="A216" s="37"/>
      <c r="B216" s="38"/>
      <c r="C216" s="218" t="s">
        <v>443</v>
      </c>
      <c r="D216" s="218" t="s">
        <v>139</v>
      </c>
      <c r="E216" s="219" t="s">
        <v>859</v>
      </c>
      <c r="F216" s="220" t="s">
        <v>860</v>
      </c>
      <c r="G216" s="221" t="s">
        <v>424</v>
      </c>
      <c r="H216" s="222">
        <v>1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42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143</v>
      </c>
      <c r="AT216" s="230" t="s">
        <v>139</v>
      </c>
      <c r="AU216" s="230" t="s">
        <v>87</v>
      </c>
      <c r="AY216" s="16" t="s">
        <v>136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85</v>
      </c>
      <c r="BK216" s="231">
        <f>ROUND(I216*H216,2)</f>
        <v>0</v>
      </c>
      <c r="BL216" s="16" t="s">
        <v>143</v>
      </c>
      <c r="BM216" s="230" t="s">
        <v>449</v>
      </c>
    </row>
    <row r="217" s="2" customFormat="1" ht="24.15" customHeight="1">
      <c r="A217" s="37"/>
      <c r="B217" s="38"/>
      <c r="C217" s="237" t="s">
        <v>315</v>
      </c>
      <c r="D217" s="237" t="s">
        <v>269</v>
      </c>
      <c r="E217" s="238" t="s">
        <v>861</v>
      </c>
      <c r="F217" s="239" t="s">
        <v>862</v>
      </c>
      <c r="G217" s="240" t="s">
        <v>424</v>
      </c>
      <c r="H217" s="241">
        <v>1</v>
      </c>
      <c r="I217" s="242"/>
      <c r="J217" s="243">
        <f>ROUND(I217*H217,2)</f>
        <v>0</v>
      </c>
      <c r="K217" s="244"/>
      <c r="L217" s="245"/>
      <c r="M217" s="246" t="s">
        <v>1</v>
      </c>
      <c r="N217" s="247" t="s">
        <v>42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152</v>
      </c>
      <c r="AT217" s="230" t="s">
        <v>269</v>
      </c>
      <c r="AU217" s="230" t="s">
        <v>87</v>
      </c>
      <c r="AY217" s="16" t="s">
        <v>136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85</v>
      </c>
      <c r="BK217" s="231">
        <f>ROUND(I217*H217,2)</f>
        <v>0</v>
      </c>
      <c r="BL217" s="16" t="s">
        <v>143</v>
      </c>
      <c r="BM217" s="230" t="s">
        <v>453</v>
      </c>
    </row>
    <row r="218" s="2" customFormat="1" ht="16.5" customHeight="1">
      <c r="A218" s="37"/>
      <c r="B218" s="38"/>
      <c r="C218" s="218" t="s">
        <v>450</v>
      </c>
      <c r="D218" s="218" t="s">
        <v>139</v>
      </c>
      <c r="E218" s="219" t="s">
        <v>863</v>
      </c>
      <c r="F218" s="220" t="s">
        <v>864</v>
      </c>
      <c r="G218" s="221" t="s">
        <v>214</v>
      </c>
      <c r="H218" s="222">
        <v>15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42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143</v>
      </c>
      <c r="AT218" s="230" t="s">
        <v>139</v>
      </c>
      <c r="AU218" s="230" t="s">
        <v>87</v>
      </c>
      <c r="AY218" s="16" t="s">
        <v>136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85</v>
      </c>
      <c r="BK218" s="231">
        <f>ROUND(I218*H218,2)</f>
        <v>0</v>
      </c>
      <c r="BL218" s="16" t="s">
        <v>143</v>
      </c>
      <c r="BM218" s="230" t="s">
        <v>456</v>
      </c>
    </row>
    <row r="219" s="2" customFormat="1" ht="21.75" customHeight="1">
      <c r="A219" s="37"/>
      <c r="B219" s="38"/>
      <c r="C219" s="218" t="s">
        <v>318</v>
      </c>
      <c r="D219" s="218" t="s">
        <v>139</v>
      </c>
      <c r="E219" s="219" t="s">
        <v>865</v>
      </c>
      <c r="F219" s="220" t="s">
        <v>866</v>
      </c>
      <c r="G219" s="221" t="s">
        <v>214</v>
      </c>
      <c r="H219" s="222">
        <v>12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42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143</v>
      </c>
      <c r="AT219" s="230" t="s">
        <v>139</v>
      </c>
      <c r="AU219" s="230" t="s">
        <v>87</v>
      </c>
      <c r="AY219" s="16" t="s">
        <v>136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85</v>
      </c>
      <c r="BK219" s="231">
        <f>ROUND(I219*H219,2)</f>
        <v>0</v>
      </c>
      <c r="BL219" s="16" t="s">
        <v>143</v>
      </c>
      <c r="BM219" s="230" t="s">
        <v>460</v>
      </c>
    </row>
    <row r="220" s="12" customFormat="1" ht="22.8" customHeight="1">
      <c r="A220" s="12"/>
      <c r="B220" s="202"/>
      <c r="C220" s="203"/>
      <c r="D220" s="204" t="s">
        <v>76</v>
      </c>
      <c r="E220" s="216" t="s">
        <v>169</v>
      </c>
      <c r="F220" s="216" t="s">
        <v>499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P221</f>
        <v>0</v>
      </c>
      <c r="Q220" s="210"/>
      <c r="R220" s="211">
        <f>R221</f>
        <v>0</v>
      </c>
      <c r="S220" s="210"/>
      <c r="T220" s="212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85</v>
      </c>
      <c r="AT220" s="214" t="s">
        <v>76</v>
      </c>
      <c r="AU220" s="214" t="s">
        <v>85</v>
      </c>
      <c r="AY220" s="213" t="s">
        <v>136</v>
      </c>
      <c r="BK220" s="215">
        <f>BK221</f>
        <v>0</v>
      </c>
    </row>
    <row r="221" s="2" customFormat="1" ht="24.15" customHeight="1">
      <c r="A221" s="37"/>
      <c r="B221" s="38"/>
      <c r="C221" s="218" t="s">
        <v>457</v>
      </c>
      <c r="D221" s="218" t="s">
        <v>139</v>
      </c>
      <c r="E221" s="219" t="s">
        <v>867</v>
      </c>
      <c r="F221" s="220" t="s">
        <v>868</v>
      </c>
      <c r="G221" s="221" t="s">
        <v>214</v>
      </c>
      <c r="H221" s="222">
        <v>56.457000000000001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42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143</v>
      </c>
      <c r="AT221" s="230" t="s">
        <v>139</v>
      </c>
      <c r="AU221" s="230" t="s">
        <v>87</v>
      </c>
      <c r="AY221" s="16" t="s">
        <v>136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85</v>
      </c>
      <c r="BK221" s="231">
        <f>ROUND(I221*H221,2)</f>
        <v>0</v>
      </c>
      <c r="BL221" s="16" t="s">
        <v>143</v>
      </c>
      <c r="BM221" s="230" t="s">
        <v>463</v>
      </c>
    </row>
    <row r="222" s="12" customFormat="1" ht="22.8" customHeight="1">
      <c r="A222" s="12"/>
      <c r="B222" s="202"/>
      <c r="C222" s="203"/>
      <c r="D222" s="204" t="s">
        <v>76</v>
      </c>
      <c r="E222" s="216" t="s">
        <v>604</v>
      </c>
      <c r="F222" s="216" t="s">
        <v>605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SUM(P223:P224)</f>
        <v>0</v>
      </c>
      <c r="Q222" s="210"/>
      <c r="R222" s="211">
        <f>SUM(R223:R224)</f>
        <v>0</v>
      </c>
      <c r="S222" s="210"/>
      <c r="T222" s="212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85</v>
      </c>
      <c r="AT222" s="214" t="s">
        <v>76</v>
      </c>
      <c r="AU222" s="214" t="s">
        <v>85</v>
      </c>
      <c r="AY222" s="213" t="s">
        <v>136</v>
      </c>
      <c r="BK222" s="215">
        <f>SUM(BK223:BK224)</f>
        <v>0</v>
      </c>
    </row>
    <row r="223" s="2" customFormat="1" ht="24.15" customHeight="1">
      <c r="A223" s="37"/>
      <c r="B223" s="38"/>
      <c r="C223" s="218" t="s">
        <v>322</v>
      </c>
      <c r="D223" s="218" t="s">
        <v>139</v>
      </c>
      <c r="E223" s="219" t="s">
        <v>869</v>
      </c>
      <c r="F223" s="220" t="s">
        <v>870</v>
      </c>
      <c r="G223" s="221" t="s">
        <v>256</v>
      </c>
      <c r="H223" s="222">
        <v>135.72900000000001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42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143</v>
      </c>
      <c r="AT223" s="230" t="s">
        <v>139</v>
      </c>
      <c r="AU223" s="230" t="s">
        <v>87</v>
      </c>
      <c r="AY223" s="16" t="s">
        <v>136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85</v>
      </c>
      <c r="BK223" s="231">
        <f>ROUND(I223*H223,2)</f>
        <v>0</v>
      </c>
      <c r="BL223" s="16" t="s">
        <v>143</v>
      </c>
      <c r="BM223" s="230" t="s">
        <v>467</v>
      </c>
    </row>
    <row r="224" s="2" customFormat="1" ht="24.15" customHeight="1">
      <c r="A224" s="37"/>
      <c r="B224" s="38"/>
      <c r="C224" s="218" t="s">
        <v>464</v>
      </c>
      <c r="D224" s="218" t="s">
        <v>139</v>
      </c>
      <c r="E224" s="219" t="s">
        <v>871</v>
      </c>
      <c r="F224" s="220" t="s">
        <v>872</v>
      </c>
      <c r="G224" s="221" t="s">
        <v>256</v>
      </c>
      <c r="H224" s="222">
        <v>4.7629999999999999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42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143</v>
      </c>
      <c r="AT224" s="230" t="s">
        <v>139</v>
      </c>
      <c r="AU224" s="230" t="s">
        <v>87</v>
      </c>
      <c r="AY224" s="16" t="s">
        <v>136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85</v>
      </c>
      <c r="BK224" s="231">
        <f>ROUND(I224*H224,2)</f>
        <v>0</v>
      </c>
      <c r="BL224" s="16" t="s">
        <v>143</v>
      </c>
      <c r="BM224" s="230" t="s">
        <v>470</v>
      </c>
    </row>
    <row r="225" s="12" customFormat="1" ht="25.92" customHeight="1">
      <c r="A225" s="12"/>
      <c r="B225" s="202"/>
      <c r="C225" s="203"/>
      <c r="D225" s="204" t="s">
        <v>76</v>
      </c>
      <c r="E225" s="205" t="s">
        <v>610</v>
      </c>
      <c r="F225" s="205" t="s">
        <v>611</v>
      </c>
      <c r="G225" s="203"/>
      <c r="H225" s="203"/>
      <c r="I225" s="206"/>
      <c r="J225" s="207">
        <f>BK225</f>
        <v>0</v>
      </c>
      <c r="K225" s="203"/>
      <c r="L225" s="208"/>
      <c r="M225" s="209"/>
      <c r="N225" s="210"/>
      <c r="O225" s="210"/>
      <c r="P225" s="211">
        <f>P226+P231</f>
        <v>0</v>
      </c>
      <c r="Q225" s="210"/>
      <c r="R225" s="211">
        <f>R226+R231</f>
        <v>0</v>
      </c>
      <c r="S225" s="210"/>
      <c r="T225" s="212">
        <f>T226+T231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87</v>
      </c>
      <c r="AT225" s="214" t="s">
        <v>76</v>
      </c>
      <c r="AU225" s="214" t="s">
        <v>77</v>
      </c>
      <c r="AY225" s="213" t="s">
        <v>136</v>
      </c>
      <c r="BK225" s="215">
        <f>BK226+BK231</f>
        <v>0</v>
      </c>
    </row>
    <row r="226" s="12" customFormat="1" ht="22.8" customHeight="1">
      <c r="A226" s="12"/>
      <c r="B226" s="202"/>
      <c r="C226" s="203"/>
      <c r="D226" s="204" t="s">
        <v>76</v>
      </c>
      <c r="E226" s="216" t="s">
        <v>873</v>
      </c>
      <c r="F226" s="216" t="s">
        <v>874</v>
      </c>
      <c r="G226" s="203"/>
      <c r="H226" s="203"/>
      <c r="I226" s="206"/>
      <c r="J226" s="217">
        <f>BK226</f>
        <v>0</v>
      </c>
      <c r="K226" s="203"/>
      <c r="L226" s="208"/>
      <c r="M226" s="209"/>
      <c r="N226" s="210"/>
      <c r="O226" s="210"/>
      <c r="P226" s="211">
        <f>SUM(P227:P230)</f>
        <v>0</v>
      </c>
      <c r="Q226" s="210"/>
      <c r="R226" s="211">
        <f>SUM(R227:R230)</f>
        <v>0</v>
      </c>
      <c r="S226" s="210"/>
      <c r="T226" s="212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87</v>
      </c>
      <c r="AT226" s="214" t="s">
        <v>76</v>
      </c>
      <c r="AU226" s="214" t="s">
        <v>85</v>
      </c>
      <c r="AY226" s="213" t="s">
        <v>136</v>
      </c>
      <c r="BK226" s="215">
        <f>SUM(BK227:BK230)</f>
        <v>0</v>
      </c>
    </row>
    <row r="227" s="2" customFormat="1" ht="24.15" customHeight="1">
      <c r="A227" s="37"/>
      <c r="B227" s="38"/>
      <c r="C227" s="218" t="s">
        <v>325</v>
      </c>
      <c r="D227" s="218" t="s">
        <v>139</v>
      </c>
      <c r="E227" s="219" t="s">
        <v>875</v>
      </c>
      <c r="F227" s="220" t="s">
        <v>876</v>
      </c>
      <c r="G227" s="221" t="s">
        <v>214</v>
      </c>
      <c r="H227" s="222">
        <v>36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42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166</v>
      </c>
      <c r="AT227" s="230" t="s">
        <v>139</v>
      </c>
      <c r="AU227" s="230" t="s">
        <v>87</v>
      </c>
      <c r="AY227" s="16" t="s">
        <v>136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85</v>
      </c>
      <c r="BK227" s="231">
        <f>ROUND(I227*H227,2)</f>
        <v>0</v>
      </c>
      <c r="BL227" s="16" t="s">
        <v>166</v>
      </c>
      <c r="BM227" s="230" t="s">
        <v>474</v>
      </c>
    </row>
    <row r="228" s="2" customFormat="1" ht="24.15" customHeight="1">
      <c r="A228" s="37"/>
      <c r="B228" s="38"/>
      <c r="C228" s="237" t="s">
        <v>471</v>
      </c>
      <c r="D228" s="237" t="s">
        <v>269</v>
      </c>
      <c r="E228" s="238" t="s">
        <v>877</v>
      </c>
      <c r="F228" s="239" t="s">
        <v>878</v>
      </c>
      <c r="G228" s="240" t="s">
        <v>214</v>
      </c>
      <c r="H228" s="241">
        <v>41.399999999999999</v>
      </c>
      <c r="I228" s="242"/>
      <c r="J228" s="243">
        <f>ROUND(I228*H228,2)</f>
        <v>0</v>
      </c>
      <c r="K228" s="244"/>
      <c r="L228" s="245"/>
      <c r="M228" s="246" t="s">
        <v>1</v>
      </c>
      <c r="N228" s="247" t="s">
        <v>42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236</v>
      </c>
      <c r="AT228" s="230" t="s">
        <v>269</v>
      </c>
      <c r="AU228" s="230" t="s">
        <v>87</v>
      </c>
      <c r="AY228" s="16" t="s">
        <v>136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85</v>
      </c>
      <c r="BK228" s="231">
        <f>ROUND(I228*H228,2)</f>
        <v>0</v>
      </c>
      <c r="BL228" s="16" t="s">
        <v>166</v>
      </c>
      <c r="BM228" s="230" t="s">
        <v>477</v>
      </c>
    </row>
    <row r="229" s="13" customFormat="1">
      <c r="A229" s="13"/>
      <c r="B229" s="248"/>
      <c r="C229" s="249"/>
      <c r="D229" s="250" t="s">
        <v>287</v>
      </c>
      <c r="E229" s="251" t="s">
        <v>1</v>
      </c>
      <c r="F229" s="252" t="s">
        <v>879</v>
      </c>
      <c r="G229" s="249"/>
      <c r="H229" s="253">
        <v>41.399999999999999</v>
      </c>
      <c r="I229" s="254"/>
      <c r="J229" s="249"/>
      <c r="K229" s="249"/>
      <c r="L229" s="255"/>
      <c r="M229" s="256"/>
      <c r="N229" s="257"/>
      <c r="O229" s="257"/>
      <c r="P229" s="257"/>
      <c r="Q229" s="257"/>
      <c r="R229" s="257"/>
      <c r="S229" s="257"/>
      <c r="T229" s="25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9" t="s">
        <v>287</v>
      </c>
      <c r="AU229" s="259" t="s">
        <v>87</v>
      </c>
      <c r="AV229" s="13" t="s">
        <v>87</v>
      </c>
      <c r="AW229" s="13" t="s">
        <v>34</v>
      </c>
      <c r="AX229" s="13" t="s">
        <v>77</v>
      </c>
      <c r="AY229" s="259" t="s">
        <v>136</v>
      </c>
    </row>
    <row r="230" s="14" customFormat="1">
      <c r="A230" s="14"/>
      <c r="B230" s="260"/>
      <c r="C230" s="261"/>
      <c r="D230" s="250" t="s">
        <v>287</v>
      </c>
      <c r="E230" s="262" t="s">
        <v>1</v>
      </c>
      <c r="F230" s="263" t="s">
        <v>289</v>
      </c>
      <c r="G230" s="261"/>
      <c r="H230" s="264">
        <v>41.399999999999999</v>
      </c>
      <c r="I230" s="265"/>
      <c r="J230" s="261"/>
      <c r="K230" s="261"/>
      <c r="L230" s="266"/>
      <c r="M230" s="267"/>
      <c r="N230" s="268"/>
      <c r="O230" s="268"/>
      <c r="P230" s="268"/>
      <c r="Q230" s="268"/>
      <c r="R230" s="268"/>
      <c r="S230" s="268"/>
      <c r="T230" s="26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0" t="s">
        <v>287</v>
      </c>
      <c r="AU230" s="270" t="s">
        <v>87</v>
      </c>
      <c r="AV230" s="14" t="s">
        <v>143</v>
      </c>
      <c r="AW230" s="14" t="s">
        <v>34</v>
      </c>
      <c r="AX230" s="14" t="s">
        <v>85</v>
      </c>
      <c r="AY230" s="270" t="s">
        <v>136</v>
      </c>
    </row>
    <row r="231" s="12" customFormat="1" ht="22.8" customHeight="1">
      <c r="A231" s="12"/>
      <c r="B231" s="202"/>
      <c r="C231" s="203"/>
      <c r="D231" s="204" t="s">
        <v>76</v>
      </c>
      <c r="E231" s="216" t="s">
        <v>612</v>
      </c>
      <c r="F231" s="216" t="s">
        <v>613</v>
      </c>
      <c r="G231" s="203"/>
      <c r="H231" s="203"/>
      <c r="I231" s="206"/>
      <c r="J231" s="217">
        <f>BK231</f>
        <v>0</v>
      </c>
      <c r="K231" s="203"/>
      <c r="L231" s="208"/>
      <c r="M231" s="209"/>
      <c r="N231" s="210"/>
      <c r="O231" s="210"/>
      <c r="P231" s="211">
        <f>SUM(P232:P233)</f>
        <v>0</v>
      </c>
      <c r="Q231" s="210"/>
      <c r="R231" s="211">
        <f>SUM(R232:R233)</f>
        <v>0</v>
      </c>
      <c r="S231" s="210"/>
      <c r="T231" s="212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87</v>
      </c>
      <c r="AT231" s="214" t="s">
        <v>76</v>
      </c>
      <c r="AU231" s="214" t="s">
        <v>85</v>
      </c>
      <c r="AY231" s="213" t="s">
        <v>136</v>
      </c>
      <c r="BK231" s="215">
        <f>SUM(BK232:BK233)</f>
        <v>0</v>
      </c>
    </row>
    <row r="232" s="2" customFormat="1" ht="24.15" customHeight="1">
      <c r="A232" s="37"/>
      <c r="B232" s="38"/>
      <c r="C232" s="218" t="s">
        <v>330</v>
      </c>
      <c r="D232" s="218" t="s">
        <v>139</v>
      </c>
      <c r="E232" s="219" t="s">
        <v>880</v>
      </c>
      <c r="F232" s="220" t="s">
        <v>881</v>
      </c>
      <c r="G232" s="221" t="s">
        <v>214</v>
      </c>
      <c r="H232" s="222">
        <v>18.899999999999999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42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166</v>
      </c>
      <c r="AT232" s="230" t="s">
        <v>139</v>
      </c>
      <c r="AU232" s="230" t="s">
        <v>87</v>
      </c>
      <c r="AY232" s="16" t="s">
        <v>136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85</v>
      </c>
      <c r="BK232" s="231">
        <f>ROUND(I232*H232,2)</f>
        <v>0</v>
      </c>
      <c r="BL232" s="16" t="s">
        <v>166</v>
      </c>
      <c r="BM232" s="230" t="s">
        <v>481</v>
      </c>
    </row>
    <row r="233" s="2" customFormat="1" ht="24.15" customHeight="1">
      <c r="A233" s="37"/>
      <c r="B233" s="38"/>
      <c r="C233" s="218" t="s">
        <v>478</v>
      </c>
      <c r="D233" s="218" t="s">
        <v>139</v>
      </c>
      <c r="E233" s="219" t="s">
        <v>625</v>
      </c>
      <c r="F233" s="220" t="s">
        <v>626</v>
      </c>
      <c r="G233" s="221" t="s">
        <v>627</v>
      </c>
      <c r="H233" s="271"/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42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166</v>
      </c>
      <c r="AT233" s="230" t="s">
        <v>139</v>
      </c>
      <c r="AU233" s="230" t="s">
        <v>87</v>
      </c>
      <c r="AY233" s="16" t="s">
        <v>136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85</v>
      </c>
      <c r="BK233" s="231">
        <f>ROUND(I233*H233,2)</f>
        <v>0</v>
      </c>
      <c r="BL233" s="16" t="s">
        <v>166</v>
      </c>
      <c r="BM233" s="230" t="s">
        <v>484</v>
      </c>
    </row>
    <row r="234" s="12" customFormat="1" ht="25.92" customHeight="1">
      <c r="A234" s="12"/>
      <c r="B234" s="202"/>
      <c r="C234" s="203"/>
      <c r="D234" s="204" t="s">
        <v>76</v>
      </c>
      <c r="E234" s="205" t="s">
        <v>269</v>
      </c>
      <c r="F234" s="205" t="s">
        <v>633</v>
      </c>
      <c r="G234" s="203"/>
      <c r="H234" s="203"/>
      <c r="I234" s="206"/>
      <c r="J234" s="207">
        <f>BK234</f>
        <v>0</v>
      </c>
      <c r="K234" s="203"/>
      <c r="L234" s="208"/>
      <c r="M234" s="209"/>
      <c r="N234" s="210"/>
      <c r="O234" s="210"/>
      <c r="P234" s="211">
        <f>P235+P242</f>
        <v>0</v>
      </c>
      <c r="Q234" s="210"/>
      <c r="R234" s="211">
        <f>R235+R242</f>
        <v>0</v>
      </c>
      <c r="S234" s="210"/>
      <c r="T234" s="212">
        <f>T235+T242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146</v>
      </c>
      <c r="AT234" s="214" t="s">
        <v>76</v>
      </c>
      <c r="AU234" s="214" t="s">
        <v>77</v>
      </c>
      <c r="AY234" s="213" t="s">
        <v>136</v>
      </c>
      <c r="BK234" s="215">
        <f>BK235+BK242</f>
        <v>0</v>
      </c>
    </row>
    <row r="235" s="12" customFormat="1" ht="22.8" customHeight="1">
      <c r="A235" s="12"/>
      <c r="B235" s="202"/>
      <c r="C235" s="203"/>
      <c r="D235" s="204" t="s">
        <v>76</v>
      </c>
      <c r="E235" s="216" t="s">
        <v>634</v>
      </c>
      <c r="F235" s="216" t="s">
        <v>635</v>
      </c>
      <c r="G235" s="203"/>
      <c r="H235" s="203"/>
      <c r="I235" s="206"/>
      <c r="J235" s="217">
        <f>BK235</f>
        <v>0</v>
      </c>
      <c r="K235" s="203"/>
      <c r="L235" s="208"/>
      <c r="M235" s="209"/>
      <c r="N235" s="210"/>
      <c r="O235" s="210"/>
      <c r="P235" s="211">
        <f>SUM(P236:P241)</f>
        <v>0</v>
      </c>
      <c r="Q235" s="210"/>
      <c r="R235" s="211">
        <f>SUM(R236:R241)</f>
        <v>0</v>
      </c>
      <c r="S235" s="210"/>
      <c r="T235" s="212">
        <f>SUM(T236:T241)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146</v>
      </c>
      <c r="AT235" s="214" t="s">
        <v>76</v>
      </c>
      <c r="AU235" s="214" t="s">
        <v>85</v>
      </c>
      <c r="AY235" s="213" t="s">
        <v>136</v>
      </c>
      <c r="BK235" s="215">
        <f>SUM(BK236:BK241)</f>
        <v>0</v>
      </c>
    </row>
    <row r="236" s="2" customFormat="1" ht="37.8" customHeight="1">
      <c r="A236" s="37"/>
      <c r="B236" s="38"/>
      <c r="C236" s="218" t="s">
        <v>333</v>
      </c>
      <c r="D236" s="218" t="s">
        <v>139</v>
      </c>
      <c r="E236" s="219" t="s">
        <v>663</v>
      </c>
      <c r="F236" s="220" t="s">
        <v>664</v>
      </c>
      <c r="G236" s="221" t="s">
        <v>214</v>
      </c>
      <c r="H236" s="222">
        <v>36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42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297</v>
      </c>
      <c r="AT236" s="230" t="s">
        <v>139</v>
      </c>
      <c r="AU236" s="230" t="s">
        <v>87</v>
      </c>
      <c r="AY236" s="16" t="s">
        <v>136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85</v>
      </c>
      <c r="BK236" s="231">
        <f>ROUND(I236*H236,2)</f>
        <v>0</v>
      </c>
      <c r="BL236" s="16" t="s">
        <v>297</v>
      </c>
      <c r="BM236" s="230" t="s">
        <v>488</v>
      </c>
    </row>
    <row r="237" s="2" customFormat="1" ht="16.5" customHeight="1">
      <c r="A237" s="37"/>
      <c r="B237" s="38"/>
      <c r="C237" s="237" t="s">
        <v>485</v>
      </c>
      <c r="D237" s="237" t="s">
        <v>269</v>
      </c>
      <c r="E237" s="238" t="s">
        <v>665</v>
      </c>
      <c r="F237" s="239" t="s">
        <v>666</v>
      </c>
      <c r="G237" s="240" t="s">
        <v>667</v>
      </c>
      <c r="H237" s="241">
        <v>36</v>
      </c>
      <c r="I237" s="242"/>
      <c r="J237" s="243">
        <f>ROUND(I237*H237,2)</f>
        <v>0</v>
      </c>
      <c r="K237" s="244"/>
      <c r="L237" s="245"/>
      <c r="M237" s="246" t="s">
        <v>1</v>
      </c>
      <c r="N237" s="247" t="s">
        <v>42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642</v>
      </c>
      <c r="AT237" s="230" t="s">
        <v>269</v>
      </c>
      <c r="AU237" s="230" t="s">
        <v>87</v>
      </c>
      <c r="AY237" s="16" t="s">
        <v>136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85</v>
      </c>
      <c r="BK237" s="231">
        <f>ROUND(I237*H237,2)</f>
        <v>0</v>
      </c>
      <c r="BL237" s="16" t="s">
        <v>297</v>
      </c>
      <c r="BM237" s="230" t="s">
        <v>491</v>
      </c>
    </row>
    <row r="238" s="2" customFormat="1" ht="16.5" customHeight="1">
      <c r="A238" s="37"/>
      <c r="B238" s="38"/>
      <c r="C238" s="218" t="s">
        <v>337</v>
      </c>
      <c r="D238" s="218" t="s">
        <v>139</v>
      </c>
      <c r="E238" s="219" t="s">
        <v>882</v>
      </c>
      <c r="F238" s="220" t="s">
        <v>883</v>
      </c>
      <c r="G238" s="221" t="s">
        <v>674</v>
      </c>
      <c r="H238" s="222">
        <v>1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42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297</v>
      </c>
      <c r="AT238" s="230" t="s">
        <v>139</v>
      </c>
      <c r="AU238" s="230" t="s">
        <v>87</v>
      </c>
      <c r="AY238" s="16" t="s">
        <v>136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85</v>
      </c>
      <c r="BK238" s="231">
        <f>ROUND(I238*H238,2)</f>
        <v>0</v>
      </c>
      <c r="BL238" s="16" t="s">
        <v>297</v>
      </c>
      <c r="BM238" s="230" t="s">
        <v>495</v>
      </c>
    </row>
    <row r="239" s="2" customFormat="1" ht="24.15" customHeight="1">
      <c r="A239" s="37"/>
      <c r="B239" s="38"/>
      <c r="C239" s="218" t="s">
        <v>492</v>
      </c>
      <c r="D239" s="218" t="s">
        <v>139</v>
      </c>
      <c r="E239" s="219" t="s">
        <v>884</v>
      </c>
      <c r="F239" s="220" t="s">
        <v>885</v>
      </c>
      <c r="G239" s="221" t="s">
        <v>674</v>
      </c>
      <c r="H239" s="222">
        <v>1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42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297</v>
      </c>
      <c r="AT239" s="230" t="s">
        <v>139</v>
      </c>
      <c r="AU239" s="230" t="s">
        <v>87</v>
      </c>
      <c r="AY239" s="16" t="s">
        <v>136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85</v>
      </c>
      <c r="BK239" s="231">
        <f>ROUND(I239*H239,2)</f>
        <v>0</v>
      </c>
      <c r="BL239" s="16" t="s">
        <v>297</v>
      </c>
      <c r="BM239" s="230" t="s">
        <v>498</v>
      </c>
    </row>
    <row r="240" s="2" customFormat="1" ht="24.15" customHeight="1">
      <c r="A240" s="37"/>
      <c r="B240" s="38"/>
      <c r="C240" s="218" t="s">
        <v>340</v>
      </c>
      <c r="D240" s="218" t="s">
        <v>139</v>
      </c>
      <c r="E240" s="219" t="s">
        <v>886</v>
      </c>
      <c r="F240" s="220" t="s">
        <v>887</v>
      </c>
      <c r="G240" s="221" t="s">
        <v>674</v>
      </c>
      <c r="H240" s="222">
        <v>1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42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297</v>
      </c>
      <c r="AT240" s="230" t="s">
        <v>139</v>
      </c>
      <c r="AU240" s="230" t="s">
        <v>87</v>
      </c>
      <c r="AY240" s="16" t="s">
        <v>136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85</v>
      </c>
      <c r="BK240" s="231">
        <f>ROUND(I240*H240,2)</f>
        <v>0</v>
      </c>
      <c r="BL240" s="16" t="s">
        <v>297</v>
      </c>
      <c r="BM240" s="230" t="s">
        <v>503</v>
      </c>
    </row>
    <row r="241" s="2" customFormat="1" ht="16.5" customHeight="1">
      <c r="A241" s="37"/>
      <c r="B241" s="38"/>
      <c r="C241" s="218" t="s">
        <v>500</v>
      </c>
      <c r="D241" s="218" t="s">
        <v>139</v>
      </c>
      <c r="E241" s="219" t="s">
        <v>888</v>
      </c>
      <c r="F241" s="220" t="s">
        <v>889</v>
      </c>
      <c r="G241" s="221" t="s">
        <v>674</v>
      </c>
      <c r="H241" s="222">
        <v>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42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297</v>
      </c>
      <c r="AT241" s="230" t="s">
        <v>139</v>
      </c>
      <c r="AU241" s="230" t="s">
        <v>87</v>
      </c>
      <c r="AY241" s="16" t="s">
        <v>136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85</v>
      </c>
      <c r="BK241" s="231">
        <f>ROUND(I241*H241,2)</f>
        <v>0</v>
      </c>
      <c r="BL241" s="16" t="s">
        <v>297</v>
      </c>
      <c r="BM241" s="230" t="s">
        <v>506</v>
      </c>
    </row>
    <row r="242" s="12" customFormat="1" ht="22.8" customHeight="1">
      <c r="A242" s="12"/>
      <c r="B242" s="202"/>
      <c r="C242" s="203"/>
      <c r="D242" s="204" t="s">
        <v>76</v>
      </c>
      <c r="E242" s="216" t="s">
        <v>701</v>
      </c>
      <c r="F242" s="216" t="s">
        <v>702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SUM(P243:P247)</f>
        <v>0</v>
      </c>
      <c r="Q242" s="210"/>
      <c r="R242" s="211">
        <f>SUM(R243:R247)</f>
        <v>0</v>
      </c>
      <c r="S242" s="210"/>
      <c r="T242" s="212">
        <f>SUM(T243:T247)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146</v>
      </c>
      <c r="AT242" s="214" t="s">
        <v>76</v>
      </c>
      <c r="AU242" s="214" t="s">
        <v>85</v>
      </c>
      <c r="AY242" s="213" t="s">
        <v>136</v>
      </c>
      <c r="BK242" s="215">
        <f>SUM(BK243:BK247)</f>
        <v>0</v>
      </c>
    </row>
    <row r="243" s="2" customFormat="1" ht="16.5" customHeight="1">
      <c r="A243" s="37"/>
      <c r="B243" s="38"/>
      <c r="C243" s="218" t="s">
        <v>344</v>
      </c>
      <c r="D243" s="218" t="s">
        <v>139</v>
      </c>
      <c r="E243" s="219" t="s">
        <v>890</v>
      </c>
      <c r="F243" s="220" t="s">
        <v>891</v>
      </c>
      <c r="G243" s="221" t="s">
        <v>214</v>
      </c>
      <c r="H243" s="222">
        <v>36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42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297</v>
      </c>
      <c r="AT243" s="230" t="s">
        <v>139</v>
      </c>
      <c r="AU243" s="230" t="s">
        <v>87</v>
      </c>
      <c r="AY243" s="16" t="s">
        <v>136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85</v>
      </c>
      <c r="BK243" s="231">
        <f>ROUND(I243*H243,2)</f>
        <v>0</v>
      </c>
      <c r="BL243" s="16" t="s">
        <v>297</v>
      </c>
      <c r="BM243" s="230" t="s">
        <v>510</v>
      </c>
    </row>
    <row r="244" s="2" customFormat="1" ht="24.15" customHeight="1">
      <c r="A244" s="37"/>
      <c r="B244" s="38"/>
      <c r="C244" s="218" t="s">
        <v>507</v>
      </c>
      <c r="D244" s="218" t="s">
        <v>139</v>
      </c>
      <c r="E244" s="219" t="s">
        <v>730</v>
      </c>
      <c r="F244" s="220" t="s">
        <v>731</v>
      </c>
      <c r="G244" s="221" t="s">
        <v>214</v>
      </c>
      <c r="H244" s="222">
        <v>36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42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297</v>
      </c>
      <c r="AT244" s="230" t="s">
        <v>139</v>
      </c>
      <c r="AU244" s="230" t="s">
        <v>87</v>
      </c>
      <c r="AY244" s="16" t="s">
        <v>136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85</v>
      </c>
      <c r="BK244" s="231">
        <f>ROUND(I244*H244,2)</f>
        <v>0</v>
      </c>
      <c r="BL244" s="16" t="s">
        <v>297</v>
      </c>
      <c r="BM244" s="230" t="s">
        <v>514</v>
      </c>
    </row>
    <row r="245" s="2" customFormat="1" ht="24.15" customHeight="1">
      <c r="A245" s="37"/>
      <c r="B245" s="38"/>
      <c r="C245" s="237" t="s">
        <v>347</v>
      </c>
      <c r="D245" s="237" t="s">
        <v>269</v>
      </c>
      <c r="E245" s="238" t="s">
        <v>892</v>
      </c>
      <c r="F245" s="239" t="s">
        <v>893</v>
      </c>
      <c r="G245" s="240" t="s">
        <v>214</v>
      </c>
      <c r="H245" s="241">
        <v>36</v>
      </c>
      <c r="I245" s="242"/>
      <c r="J245" s="243">
        <f>ROUND(I245*H245,2)</f>
        <v>0</v>
      </c>
      <c r="K245" s="244"/>
      <c r="L245" s="245"/>
      <c r="M245" s="246" t="s">
        <v>1</v>
      </c>
      <c r="N245" s="247" t="s">
        <v>42</v>
      </c>
      <c r="O245" s="90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642</v>
      </c>
      <c r="AT245" s="230" t="s">
        <v>269</v>
      </c>
      <c r="AU245" s="230" t="s">
        <v>87</v>
      </c>
      <c r="AY245" s="16" t="s">
        <v>136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85</v>
      </c>
      <c r="BK245" s="231">
        <f>ROUND(I245*H245,2)</f>
        <v>0</v>
      </c>
      <c r="BL245" s="16" t="s">
        <v>297</v>
      </c>
      <c r="BM245" s="230" t="s">
        <v>519</v>
      </c>
    </row>
    <row r="246" s="2" customFormat="1" ht="37.8" customHeight="1">
      <c r="A246" s="37"/>
      <c r="B246" s="38"/>
      <c r="C246" s="218" t="s">
        <v>516</v>
      </c>
      <c r="D246" s="218" t="s">
        <v>139</v>
      </c>
      <c r="E246" s="219" t="s">
        <v>894</v>
      </c>
      <c r="F246" s="220" t="s">
        <v>895</v>
      </c>
      <c r="G246" s="221" t="s">
        <v>424</v>
      </c>
      <c r="H246" s="222">
        <v>2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42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297</v>
      </c>
      <c r="AT246" s="230" t="s">
        <v>139</v>
      </c>
      <c r="AU246" s="230" t="s">
        <v>87</v>
      </c>
      <c r="AY246" s="16" t="s">
        <v>136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85</v>
      </c>
      <c r="BK246" s="231">
        <f>ROUND(I246*H246,2)</f>
        <v>0</v>
      </c>
      <c r="BL246" s="16" t="s">
        <v>297</v>
      </c>
      <c r="BM246" s="230" t="s">
        <v>523</v>
      </c>
    </row>
    <row r="247" s="2" customFormat="1" ht="62.7" customHeight="1">
      <c r="A247" s="37"/>
      <c r="B247" s="38"/>
      <c r="C247" s="237" t="s">
        <v>351</v>
      </c>
      <c r="D247" s="237" t="s">
        <v>269</v>
      </c>
      <c r="E247" s="238" t="s">
        <v>896</v>
      </c>
      <c r="F247" s="239" t="s">
        <v>897</v>
      </c>
      <c r="G247" s="240" t="s">
        <v>424</v>
      </c>
      <c r="H247" s="241">
        <v>1</v>
      </c>
      <c r="I247" s="242"/>
      <c r="J247" s="243">
        <f>ROUND(I247*H247,2)</f>
        <v>0</v>
      </c>
      <c r="K247" s="244"/>
      <c r="L247" s="245"/>
      <c r="M247" s="272" t="s">
        <v>1</v>
      </c>
      <c r="N247" s="273" t="s">
        <v>42</v>
      </c>
      <c r="O247" s="234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642</v>
      </c>
      <c r="AT247" s="230" t="s">
        <v>269</v>
      </c>
      <c r="AU247" s="230" t="s">
        <v>87</v>
      </c>
      <c r="AY247" s="16" t="s">
        <v>136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85</v>
      </c>
      <c r="BK247" s="231">
        <f>ROUND(I247*H247,2)</f>
        <v>0</v>
      </c>
      <c r="BL247" s="16" t="s">
        <v>297</v>
      </c>
      <c r="BM247" s="230" t="s">
        <v>527</v>
      </c>
    </row>
    <row r="248" s="2" customFormat="1" ht="6.96" customHeight="1">
      <c r="A248" s="37"/>
      <c r="B248" s="65"/>
      <c r="C248" s="66"/>
      <c r="D248" s="66"/>
      <c r="E248" s="66"/>
      <c r="F248" s="66"/>
      <c r="G248" s="66"/>
      <c r="H248" s="66"/>
      <c r="I248" s="66"/>
      <c r="J248" s="66"/>
      <c r="K248" s="66"/>
      <c r="L248" s="43"/>
      <c r="M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</row>
  </sheetData>
  <sheetProtection sheet="1" autoFilter="0" formatColumns="0" formatRows="0" objects="1" scenarios="1" spinCount="100000" saltValue="rnc8PSepLzOJyUewUJeElk7rvhkPN9nc83i4/cEfwriMAcC5CrCi3NwgJLmzzuz+DgEzub6zDE63fPrBZwXqVQ==" hashValue="Sw34QVGr8fL7weMEhGZS2YwMnZ6QDD0xZXJngp0aJ775aIrt/m5FD44y1KdBOvfkC0EgmcVybRYmfBSZ9qAXTQ==" algorithmName="SHA-512" password="B680"/>
  <autoFilter ref="C129:K24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Regenerace sídliště Výšinka, Turnov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ROUND((SUM(BE118:BE122)),  2)</f>
        <v>0</v>
      </c>
      <c r="G33" s="37"/>
      <c r="H33" s="37"/>
      <c r="I33" s="154">
        <v>0.20999999999999999</v>
      </c>
      <c r="J33" s="153">
        <f>ROUND(((SUM(BE118:BE122))*I33),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ROUND((SUM(BF118:BF122)),  2)</f>
        <v>0</v>
      </c>
      <c r="G34" s="37"/>
      <c r="H34" s="37"/>
      <c r="I34" s="154">
        <v>0.12</v>
      </c>
      <c r="J34" s="153">
        <f>ROUND(((SUM(BF118:BF122))*I34),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ROUND((SUM(BG118:BG122)),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ROUND((SUM(BH118:BH122)),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ROUND((SUM(BI118:BI122)),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Regenerace sídliště Výšinka, Turnov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702.1 - Fontána - technologická část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Turnov</v>
      </c>
      <c r="G91" s="39"/>
      <c r="H91" s="39"/>
      <c r="I91" s="31" t="s">
        <v>31</v>
      </c>
      <c r="J91" s="35" t="str">
        <f>E21</f>
        <v>GREGOR projekt - invest,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899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900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121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Regenerace sídliště Výšinka, Turnov - I.etapa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107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702.1 - Fontána - technologická část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14. 3. 2025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5.65" customHeight="1">
      <c r="A114" s="37"/>
      <c r="B114" s="38"/>
      <c r="C114" s="31" t="s">
        <v>24</v>
      </c>
      <c r="D114" s="39"/>
      <c r="E114" s="39"/>
      <c r="F114" s="26" t="str">
        <f>E15</f>
        <v>Město Turnov</v>
      </c>
      <c r="G114" s="39"/>
      <c r="H114" s="39"/>
      <c r="I114" s="31" t="s">
        <v>31</v>
      </c>
      <c r="J114" s="35" t="str">
        <f>E21</f>
        <v>GREGOR projekt - invest,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9"/>
      <c r="E115" s="39"/>
      <c r="F115" s="26" t="str">
        <f>IF(E18="","",E18)</f>
        <v>Vyplň údaj</v>
      </c>
      <c r="G115" s="39"/>
      <c r="H115" s="39"/>
      <c r="I115" s="31" t="s">
        <v>35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122</v>
      </c>
      <c r="D117" s="193" t="s">
        <v>62</v>
      </c>
      <c r="E117" s="193" t="s">
        <v>58</v>
      </c>
      <c r="F117" s="193" t="s">
        <v>59</v>
      </c>
      <c r="G117" s="193" t="s">
        <v>123</v>
      </c>
      <c r="H117" s="193" t="s">
        <v>124</v>
      </c>
      <c r="I117" s="193" t="s">
        <v>125</v>
      </c>
      <c r="J117" s="194" t="s">
        <v>111</v>
      </c>
      <c r="K117" s="195" t="s">
        <v>126</v>
      </c>
      <c r="L117" s="196"/>
      <c r="M117" s="99" t="s">
        <v>1</v>
      </c>
      <c r="N117" s="100" t="s">
        <v>41</v>
      </c>
      <c r="O117" s="100" t="s">
        <v>127</v>
      </c>
      <c r="P117" s="100" t="s">
        <v>128</v>
      </c>
      <c r="Q117" s="100" t="s">
        <v>129</v>
      </c>
      <c r="R117" s="100" t="s">
        <v>130</v>
      </c>
      <c r="S117" s="100" t="s">
        <v>131</v>
      </c>
      <c r="T117" s="101" t="s">
        <v>132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133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76</v>
      </c>
      <c r="AU118" s="16" t="s">
        <v>113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76</v>
      </c>
      <c r="E119" s="205" t="s">
        <v>901</v>
      </c>
      <c r="F119" s="205" t="s">
        <v>902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143</v>
      </c>
      <c r="AT119" s="214" t="s">
        <v>76</v>
      </c>
      <c r="AU119" s="214" t="s">
        <v>77</v>
      </c>
      <c r="AY119" s="213" t="s">
        <v>136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76</v>
      </c>
      <c r="E120" s="216" t="s">
        <v>903</v>
      </c>
      <c r="F120" s="216" t="s">
        <v>904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SUM(P121:P122)</f>
        <v>0</v>
      </c>
      <c r="Q120" s="210"/>
      <c r="R120" s="211">
        <f>SUM(R121:R122)</f>
        <v>0</v>
      </c>
      <c r="S120" s="210"/>
      <c r="T120" s="212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143</v>
      </c>
      <c r="AT120" s="214" t="s">
        <v>76</v>
      </c>
      <c r="AU120" s="214" t="s">
        <v>85</v>
      </c>
      <c r="AY120" s="213" t="s">
        <v>136</v>
      </c>
      <c r="BK120" s="215">
        <f>SUM(BK121:BK122)</f>
        <v>0</v>
      </c>
    </row>
    <row r="121" s="2" customFormat="1" ht="24.15" customHeight="1">
      <c r="A121" s="37"/>
      <c r="B121" s="38"/>
      <c r="C121" s="218" t="s">
        <v>85</v>
      </c>
      <c r="D121" s="218" t="s">
        <v>139</v>
      </c>
      <c r="E121" s="219" t="s">
        <v>905</v>
      </c>
      <c r="F121" s="220" t="s">
        <v>906</v>
      </c>
      <c r="G121" s="221" t="s">
        <v>674</v>
      </c>
      <c r="H121" s="222">
        <v>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42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907</v>
      </c>
      <c r="AT121" s="230" t="s">
        <v>139</v>
      </c>
      <c r="AU121" s="230" t="s">
        <v>87</v>
      </c>
      <c r="AY121" s="16" t="s">
        <v>136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85</v>
      </c>
      <c r="BK121" s="231">
        <f>ROUND(I121*H121,2)</f>
        <v>0</v>
      </c>
      <c r="BL121" s="16" t="s">
        <v>907</v>
      </c>
      <c r="BM121" s="230" t="s">
        <v>87</v>
      </c>
    </row>
    <row r="122" s="2" customFormat="1" ht="33" customHeight="1">
      <c r="A122" s="37"/>
      <c r="B122" s="38"/>
      <c r="C122" s="218" t="s">
        <v>87</v>
      </c>
      <c r="D122" s="218" t="s">
        <v>139</v>
      </c>
      <c r="E122" s="219" t="s">
        <v>908</v>
      </c>
      <c r="F122" s="220" t="s">
        <v>909</v>
      </c>
      <c r="G122" s="221" t="s">
        <v>674</v>
      </c>
      <c r="H122" s="222">
        <v>1</v>
      </c>
      <c r="I122" s="223"/>
      <c r="J122" s="224">
        <f>ROUND(I122*H122,2)</f>
        <v>0</v>
      </c>
      <c r="K122" s="225"/>
      <c r="L122" s="43"/>
      <c r="M122" s="232" t="s">
        <v>1</v>
      </c>
      <c r="N122" s="233" t="s">
        <v>42</v>
      </c>
      <c r="O122" s="234"/>
      <c r="P122" s="235">
        <f>O122*H122</f>
        <v>0</v>
      </c>
      <c r="Q122" s="235">
        <v>0</v>
      </c>
      <c r="R122" s="235">
        <f>Q122*H122</f>
        <v>0</v>
      </c>
      <c r="S122" s="235">
        <v>0</v>
      </c>
      <c r="T122" s="23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907</v>
      </c>
      <c r="AT122" s="230" t="s">
        <v>139</v>
      </c>
      <c r="AU122" s="230" t="s">
        <v>87</v>
      </c>
      <c r="AY122" s="16" t="s">
        <v>136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85</v>
      </c>
      <c r="BK122" s="231">
        <f>ROUND(I122*H122,2)</f>
        <v>0</v>
      </c>
      <c r="BL122" s="16" t="s">
        <v>907</v>
      </c>
      <c r="BM122" s="230" t="s">
        <v>143</v>
      </c>
    </row>
    <row r="123" s="2" customFormat="1" ht="6.96" customHeight="1">
      <c r="A123" s="37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byoI1fl93eutZLj/mLMSjP+90lZodgT51DPqKnE8yG2nRtg9wTxZZaeIWnsqUW+nTkA1M6Xh7/0xxqyY0Wpzeg==" hashValue="pPp2iPrxc6OIOMutrEFysN5yfiHL4jOowdFdc5XhHUL8M9msQ6GvUsQXo9hiWf6bjoJPmq0nvTkUvL8zTDKNEw==" algorithmName="SHA-512" password="B680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Regenerace sídliště Výšinka, Turnov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ROUND((SUM(BF118:BF121)),  2)</f>
        <v>0</v>
      </c>
      <c r="G34" s="37"/>
      <c r="H34" s="37"/>
      <c r="I34" s="154">
        <v>0.12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ROUND((SUM(BH118:BH121)),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Regenerace sídliště Výšinka, Turnov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801 - Revitalizace zeleně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Turnov</v>
      </c>
      <c r="G91" s="39"/>
      <c r="H91" s="39"/>
      <c r="I91" s="31" t="s">
        <v>31</v>
      </c>
      <c r="J91" s="35" t="str">
        <f>E21</f>
        <v>GREGOR projekt - invest,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899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900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121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Regenerace sídliště Výšinka, Turnov - I.etapa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107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801 - Revitalizace zeleně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14. 3. 2025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5.65" customHeight="1">
      <c r="A114" s="37"/>
      <c r="B114" s="38"/>
      <c r="C114" s="31" t="s">
        <v>24</v>
      </c>
      <c r="D114" s="39"/>
      <c r="E114" s="39"/>
      <c r="F114" s="26" t="str">
        <f>E15</f>
        <v>Město Turnov</v>
      </c>
      <c r="G114" s="39"/>
      <c r="H114" s="39"/>
      <c r="I114" s="31" t="s">
        <v>31</v>
      </c>
      <c r="J114" s="35" t="str">
        <f>E21</f>
        <v>GREGOR projekt - invest,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9"/>
      <c r="E115" s="39"/>
      <c r="F115" s="26" t="str">
        <f>IF(E18="","",E18)</f>
        <v>Vyplň údaj</v>
      </c>
      <c r="G115" s="39"/>
      <c r="H115" s="39"/>
      <c r="I115" s="31" t="s">
        <v>35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122</v>
      </c>
      <c r="D117" s="193" t="s">
        <v>62</v>
      </c>
      <c r="E117" s="193" t="s">
        <v>58</v>
      </c>
      <c r="F117" s="193" t="s">
        <v>59</v>
      </c>
      <c r="G117" s="193" t="s">
        <v>123</v>
      </c>
      <c r="H117" s="193" t="s">
        <v>124</v>
      </c>
      <c r="I117" s="193" t="s">
        <v>125</v>
      </c>
      <c r="J117" s="194" t="s">
        <v>111</v>
      </c>
      <c r="K117" s="195" t="s">
        <v>126</v>
      </c>
      <c r="L117" s="196"/>
      <c r="M117" s="99" t="s">
        <v>1</v>
      </c>
      <c r="N117" s="100" t="s">
        <v>41</v>
      </c>
      <c r="O117" s="100" t="s">
        <v>127</v>
      </c>
      <c r="P117" s="100" t="s">
        <v>128</v>
      </c>
      <c r="Q117" s="100" t="s">
        <v>129</v>
      </c>
      <c r="R117" s="100" t="s">
        <v>130</v>
      </c>
      <c r="S117" s="100" t="s">
        <v>131</v>
      </c>
      <c r="T117" s="101" t="s">
        <v>132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133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76</v>
      </c>
      <c r="AU118" s="16" t="s">
        <v>113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76</v>
      </c>
      <c r="E119" s="205" t="s">
        <v>901</v>
      </c>
      <c r="F119" s="205" t="s">
        <v>902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143</v>
      </c>
      <c r="AT119" s="214" t="s">
        <v>76</v>
      </c>
      <c r="AU119" s="214" t="s">
        <v>77</v>
      </c>
      <c r="AY119" s="213" t="s">
        <v>136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76</v>
      </c>
      <c r="E120" s="216" t="s">
        <v>903</v>
      </c>
      <c r="F120" s="216" t="s">
        <v>904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143</v>
      </c>
      <c r="AT120" s="214" t="s">
        <v>76</v>
      </c>
      <c r="AU120" s="214" t="s">
        <v>85</v>
      </c>
      <c r="AY120" s="213" t="s">
        <v>136</v>
      </c>
      <c r="BK120" s="215">
        <f>BK121</f>
        <v>0</v>
      </c>
    </row>
    <row r="121" s="2" customFormat="1" ht="21.75" customHeight="1">
      <c r="A121" s="37"/>
      <c r="B121" s="38"/>
      <c r="C121" s="218" t="s">
        <v>85</v>
      </c>
      <c r="D121" s="218" t="s">
        <v>139</v>
      </c>
      <c r="E121" s="219" t="s">
        <v>911</v>
      </c>
      <c r="F121" s="220" t="s">
        <v>912</v>
      </c>
      <c r="G121" s="221" t="s">
        <v>674</v>
      </c>
      <c r="H121" s="222">
        <v>1</v>
      </c>
      <c r="I121" s="223"/>
      <c r="J121" s="224">
        <f>ROUND(I121*H121,2)</f>
        <v>0</v>
      </c>
      <c r="K121" s="225"/>
      <c r="L121" s="43"/>
      <c r="M121" s="232" t="s">
        <v>1</v>
      </c>
      <c r="N121" s="233" t="s">
        <v>42</v>
      </c>
      <c r="O121" s="234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907</v>
      </c>
      <c r="AT121" s="230" t="s">
        <v>139</v>
      </c>
      <c r="AU121" s="230" t="s">
        <v>87</v>
      </c>
      <c r="AY121" s="16" t="s">
        <v>136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85</v>
      </c>
      <c r="BK121" s="231">
        <f>ROUND(I121*H121,2)</f>
        <v>0</v>
      </c>
      <c r="BL121" s="16" t="s">
        <v>907</v>
      </c>
      <c r="BM121" s="230" t="s">
        <v>87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auhjSdH7i9qIEZlknJzJ6bi1Qx/DY9KU646CQ+8ITpUjChWfaF/8xC7zl2Soy8te3UDX1QElgiIySCrcmg+p6A==" hashValue="CmsC/sS1/HR2DAXETb00J8pMsBQJPqrDMDPi3DIJWdD+rMfRz/icXxTg4GS/S1BHZbY80R+D3dImasA7WyzGAA==" algorithmName="SHA-512" password="B680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Regenerace sídliště Výšinka, Turnov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14. 3. 2025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ROUND((SUM(BE121:BE155)),  2)</f>
        <v>0</v>
      </c>
      <c r="G33" s="37"/>
      <c r="H33" s="37"/>
      <c r="I33" s="154">
        <v>0.20999999999999999</v>
      </c>
      <c r="J33" s="153">
        <f>ROUND(((SUM(BE121:BE155))*I33),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ROUND((SUM(BF121:BF155)),  2)</f>
        <v>0</v>
      </c>
      <c r="G34" s="37"/>
      <c r="H34" s="37"/>
      <c r="I34" s="154">
        <v>0.12</v>
      </c>
      <c r="J34" s="153">
        <f>ROUND(((SUM(BF121:BF155))*I34),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ROUND((SUM(BG121:BG155)),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ROUND((SUM(BH121:BH155)),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ROUND((SUM(BI121:BI155)),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Regenerace sídliště Výšinka, Turnov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901 - Mobiliář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14. 3. 2025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Turnov</v>
      </c>
      <c r="G91" s="39"/>
      <c r="H91" s="39"/>
      <c r="I91" s="31" t="s">
        <v>31</v>
      </c>
      <c r="J91" s="35" t="str">
        <f>E21</f>
        <v>GREGOR projekt - invest,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182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183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184</v>
      </c>
      <c r="E99" s="187"/>
      <c r="F99" s="187"/>
      <c r="G99" s="187"/>
      <c r="H99" s="187"/>
      <c r="I99" s="187"/>
      <c r="J99" s="188">
        <f>J132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187</v>
      </c>
      <c r="E100" s="187"/>
      <c r="F100" s="187"/>
      <c r="G100" s="187"/>
      <c r="H100" s="187"/>
      <c r="I100" s="187"/>
      <c r="J100" s="188">
        <f>J139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189</v>
      </c>
      <c r="E101" s="187"/>
      <c r="F101" s="187"/>
      <c r="G101" s="187"/>
      <c r="H101" s="187"/>
      <c r="I101" s="187"/>
      <c r="J101" s="188">
        <f>J153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121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Regenerace sídliště Výšinka, Turnov - I.etapa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 901 - Mobiliář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14. 3. 2025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24</v>
      </c>
      <c r="D117" s="39"/>
      <c r="E117" s="39"/>
      <c r="F117" s="26" t="str">
        <f>E15</f>
        <v>Město Turnov</v>
      </c>
      <c r="G117" s="39"/>
      <c r="H117" s="39"/>
      <c r="I117" s="31" t="s">
        <v>31</v>
      </c>
      <c r="J117" s="35" t="str">
        <f>E21</f>
        <v>GREGOR projekt - invest, s.r.o.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29</v>
      </c>
      <c r="D118" s="39"/>
      <c r="E118" s="39"/>
      <c r="F118" s="26" t="str">
        <f>IF(E18="","",E18)</f>
        <v>Vyplň údaj</v>
      </c>
      <c r="G118" s="39"/>
      <c r="H118" s="39"/>
      <c r="I118" s="31" t="s">
        <v>35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122</v>
      </c>
      <c r="D120" s="193" t="s">
        <v>62</v>
      </c>
      <c r="E120" s="193" t="s">
        <v>58</v>
      </c>
      <c r="F120" s="193" t="s">
        <v>59</v>
      </c>
      <c r="G120" s="193" t="s">
        <v>123</v>
      </c>
      <c r="H120" s="193" t="s">
        <v>124</v>
      </c>
      <c r="I120" s="193" t="s">
        <v>125</v>
      </c>
      <c r="J120" s="194" t="s">
        <v>111</v>
      </c>
      <c r="K120" s="195" t="s">
        <v>126</v>
      </c>
      <c r="L120" s="196"/>
      <c r="M120" s="99" t="s">
        <v>1</v>
      </c>
      <c r="N120" s="100" t="s">
        <v>41</v>
      </c>
      <c r="O120" s="100" t="s">
        <v>127</v>
      </c>
      <c r="P120" s="100" t="s">
        <v>128</v>
      </c>
      <c r="Q120" s="100" t="s">
        <v>129</v>
      </c>
      <c r="R120" s="100" t="s">
        <v>130</v>
      </c>
      <c r="S120" s="100" t="s">
        <v>131</v>
      </c>
      <c r="T120" s="101" t="s">
        <v>132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133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0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76</v>
      </c>
      <c r="AU121" s="16" t="s">
        <v>113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76</v>
      </c>
      <c r="E122" s="205" t="s">
        <v>192</v>
      </c>
      <c r="F122" s="205" t="s">
        <v>193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P123+P132+P139+P153</f>
        <v>0</v>
      </c>
      <c r="Q122" s="210"/>
      <c r="R122" s="211">
        <f>R123+R132+R139+R153</f>
        <v>0</v>
      </c>
      <c r="S122" s="210"/>
      <c r="T122" s="212">
        <f>T123+T132+T139+T153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85</v>
      </c>
      <c r="AT122" s="214" t="s">
        <v>76</v>
      </c>
      <c r="AU122" s="214" t="s">
        <v>77</v>
      </c>
      <c r="AY122" s="213" t="s">
        <v>136</v>
      </c>
      <c r="BK122" s="215">
        <f>BK123+BK132+BK139+BK153</f>
        <v>0</v>
      </c>
    </row>
    <row r="123" s="12" customFormat="1" ht="22.8" customHeight="1">
      <c r="A123" s="12"/>
      <c r="B123" s="202"/>
      <c r="C123" s="203"/>
      <c r="D123" s="204" t="s">
        <v>76</v>
      </c>
      <c r="E123" s="216" t="s">
        <v>85</v>
      </c>
      <c r="F123" s="216" t="s">
        <v>194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SUM(P124:P131)</f>
        <v>0</v>
      </c>
      <c r="Q123" s="210"/>
      <c r="R123" s="211">
        <f>SUM(R124:R131)</f>
        <v>0</v>
      </c>
      <c r="S123" s="210"/>
      <c r="T123" s="212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85</v>
      </c>
      <c r="AT123" s="214" t="s">
        <v>76</v>
      </c>
      <c r="AU123" s="214" t="s">
        <v>85</v>
      </c>
      <c r="AY123" s="213" t="s">
        <v>136</v>
      </c>
      <c r="BK123" s="215">
        <f>SUM(BK124:BK131)</f>
        <v>0</v>
      </c>
    </row>
    <row r="124" s="2" customFormat="1" ht="24.15" customHeight="1">
      <c r="A124" s="37"/>
      <c r="B124" s="38"/>
      <c r="C124" s="218" t="s">
        <v>85</v>
      </c>
      <c r="D124" s="218" t="s">
        <v>139</v>
      </c>
      <c r="E124" s="219" t="s">
        <v>914</v>
      </c>
      <c r="F124" s="220" t="s">
        <v>915</v>
      </c>
      <c r="G124" s="221" t="s">
        <v>221</v>
      </c>
      <c r="H124" s="222">
        <v>10.93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42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143</v>
      </c>
      <c r="AT124" s="230" t="s">
        <v>139</v>
      </c>
      <c r="AU124" s="230" t="s">
        <v>87</v>
      </c>
      <c r="AY124" s="16" t="s">
        <v>136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85</v>
      </c>
      <c r="BK124" s="231">
        <f>ROUND(I124*H124,2)</f>
        <v>0</v>
      </c>
      <c r="BL124" s="16" t="s">
        <v>143</v>
      </c>
      <c r="BM124" s="230" t="s">
        <v>87</v>
      </c>
    </row>
    <row r="125" s="2" customFormat="1" ht="37.8" customHeight="1">
      <c r="A125" s="37"/>
      <c r="B125" s="38"/>
      <c r="C125" s="218" t="s">
        <v>87</v>
      </c>
      <c r="D125" s="218" t="s">
        <v>139</v>
      </c>
      <c r="E125" s="219" t="s">
        <v>241</v>
      </c>
      <c r="F125" s="220" t="s">
        <v>242</v>
      </c>
      <c r="G125" s="221" t="s">
        <v>221</v>
      </c>
      <c r="H125" s="222">
        <v>17.68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42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143</v>
      </c>
      <c r="AT125" s="230" t="s">
        <v>139</v>
      </c>
      <c r="AU125" s="230" t="s">
        <v>87</v>
      </c>
      <c r="AY125" s="16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85</v>
      </c>
      <c r="BK125" s="231">
        <f>ROUND(I125*H125,2)</f>
        <v>0</v>
      </c>
      <c r="BL125" s="16" t="s">
        <v>143</v>
      </c>
      <c r="BM125" s="230" t="s">
        <v>143</v>
      </c>
    </row>
    <row r="126" s="2" customFormat="1" ht="37.8" customHeight="1">
      <c r="A126" s="37"/>
      <c r="B126" s="38"/>
      <c r="C126" s="218" t="s">
        <v>146</v>
      </c>
      <c r="D126" s="218" t="s">
        <v>139</v>
      </c>
      <c r="E126" s="219" t="s">
        <v>245</v>
      </c>
      <c r="F126" s="220" t="s">
        <v>246</v>
      </c>
      <c r="G126" s="221" t="s">
        <v>221</v>
      </c>
      <c r="H126" s="222">
        <v>4.1799999999999997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42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143</v>
      </c>
      <c r="AT126" s="230" t="s">
        <v>139</v>
      </c>
      <c r="AU126" s="230" t="s">
        <v>87</v>
      </c>
      <c r="AY126" s="16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85</v>
      </c>
      <c r="BK126" s="231">
        <f>ROUND(I126*H126,2)</f>
        <v>0</v>
      </c>
      <c r="BL126" s="16" t="s">
        <v>143</v>
      </c>
      <c r="BM126" s="230" t="s">
        <v>149</v>
      </c>
    </row>
    <row r="127" s="2" customFormat="1" ht="37.8" customHeight="1">
      <c r="A127" s="37"/>
      <c r="B127" s="38"/>
      <c r="C127" s="218" t="s">
        <v>143</v>
      </c>
      <c r="D127" s="218" t="s">
        <v>139</v>
      </c>
      <c r="E127" s="219" t="s">
        <v>248</v>
      </c>
      <c r="F127" s="220" t="s">
        <v>249</v>
      </c>
      <c r="G127" s="221" t="s">
        <v>221</v>
      </c>
      <c r="H127" s="222">
        <v>20.899999999999999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42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143</v>
      </c>
      <c r="AT127" s="230" t="s">
        <v>139</v>
      </c>
      <c r="AU127" s="230" t="s">
        <v>87</v>
      </c>
      <c r="AY127" s="16" t="s">
        <v>136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85</v>
      </c>
      <c r="BK127" s="231">
        <f>ROUND(I127*H127,2)</f>
        <v>0</v>
      </c>
      <c r="BL127" s="16" t="s">
        <v>143</v>
      </c>
      <c r="BM127" s="230" t="s">
        <v>152</v>
      </c>
    </row>
    <row r="128" s="2" customFormat="1" ht="24.15" customHeight="1">
      <c r="A128" s="37"/>
      <c r="B128" s="38"/>
      <c r="C128" s="218" t="s">
        <v>135</v>
      </c>
      <c r="D128" s="218" t="s">
        <v>139</v>
      </c>
      <c r="E128" s="219" t="s">
        <v>251</v>
      </c>
      <c r="F128" s="220" t="s">
        <v>252</v>
      </c>
      <c r="G128" s="221" t="s">
        <v>221</v>
      </c>
      <c r="H128" s="222">
        <v>10.93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42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143</v>
      </c>
      <c r="AT128" s="230" t="s">
        <v>139</v>
      </c>
      <c r="AU128" s="230" t="s">
        <v>87</v>
      </c>
      <c r="AY128" s="16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85</v>
      </c>
      <c r="BK128" s="231">
        <f>ROUND(I128*H128,2)</f>
        <v>0</v>
      </c>
      <c r="BL128" s="16" t="s">
        <v>143</v>
      </c>
      <c r="BM128" s="230" t="s">
        <v>155</v>
      </c>
    </row>
    <row r="129" s="2" customFormat="1" ht="33" customHeight="1">
      <c r="A129" s="37"/>
      <c r="B129" s="38"/>
      <c r="C129" s="218" t="s">
        <v>149</v>
      </c>
      <c r="D129" s="218" t="s">
        <v>139</v>
      </c>
      <c r="E129" s="219" t="s">
        <v>254</v>
      </c>
      <c r="F129" s="220" t="s">
        <v>255</v>
      </c>
      <c r="G129" s="221" t="s">
        <v>256</v>
      </c>
      <c r="H129" s="222">
        <v>7.524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42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143</v>
      </c>
      <c r="AT129" s="230" t="s">
        <v>139</v>
      </c>
      <c r="AU129" s="230" t="s">
        <v>87</v>
      </c>
      <c r="AY129" s="16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85</v>
      </c>
      <c r="BK129" s="231">
        <f>ROUND(I129*H129,2)</f>
        <v>0</v>
      </c>
      <c r="BL129" s="16" t="s">
        <v>143</v>
      </c>
      <c r="BM129" s="230" t="s">
        <v>8</v>
      </c>
    </row>
    <row r="130" s="2" customFormat="1" ht="16.5" customHeight="1">
      <c r="A130" s="37"/>
      <c r="B130" s="38"/>
      <c r="C130" s="218" t="s">
        <v>160</v>
      </c>
      <c r="D130" s="218" t="s">
        <v>139</v>
      </c>
      <c r="E130" s="219" t="s">
        <v>259</v>
      </c>
      <c r="F130" s="220" t="s">
        <v>260</v>
      </c>
      <c r="G130" s="221" t="s">
        <v>221</v>
      </c>
      <c r="H130" s="222">
        <v>10.93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42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143</v>
      </c>
      <c r="AT130" s="230" t="s">
        <v>139</v>
      </c>
      <c r="AU130" s="230" t="s">
        <v>87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85</v>
      </c>
      <c r="BK130" s="231">
        <f>ROUND(I130*H130,2)</f>
        <v>0</v>
      </c>
      <c r="BL130" s="16" t="s">
        <v>143</v>
      </c>
      <c r="BM130" s="230" t="s">
        <v>162</v>
      </c>
    </row>
    <row r="131" s="2" customFormat="1" ht="24.15" customHeight="1">
      <c r="A131" s="37"/>
      <c r="B131" s="38"/>
      <c r="C131" s="218" t="s">
        <v>152</v>
      </c>
      <c r="D131" s="218" t="s">
        <v>139</v>
      </c>
      <c r="E131" s="219" t="s">
        <v>262</v>
      </c>
      <c r="F131" s="220" t="s">
        <v>263</v>
      </c>
      <c r="G131" s="221" t="s">
        <v>221</v>
      </c>
      <c r="H131" s="222">
        <v>6.75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42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143</v>
      </c>
      <c r="AT131" s="230" t="s">
        <v>139</v>
      </c>
      <c r="AU131" s="230" t="s">
        <v>87</v>
      </c>
      <c r="AY131" s="16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85</v>
      </c>
      <c r="BK131" s="231">
        <f>ROUND(I131*H131,2)</f>
        <v>0</v>
      </c>
      <c r="BL131" s="16" t="s">
        <v>143</v>
      </c>
      <c r="BM131" s="230" t="s">
        <v>166</v>
      </c>
    </row>
    <row r="132" s="12" customFormat="1" ht="22.8" customHeight="1">
      <c r="A132" s="12"/>
      <c r="B132" s="202"/>
      <c r="C132" s="203"/>
      <c r="D132" s="204" t="s">
        <v>76</v>
      </c>
      <c r="E132" s="216" t="s">
        <v>87</v>
      </c>
      <c r="F132" s="216" t="s">
        <v>294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SUM(P133:P138)</f>
        <v>0</v>
      </c>
      <c r="Q132" s="210"/>
      <c r="R132" s="211">
        <f>SUM(R133:R138)</f>
        <v>0</v>
      </c>
      <c r="S132" s="210"/>
      <c r="T132" s="212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85</v>
      </c>
      <c r="AT132" s="214" t="s">
        <v>76</v>
      </c>
      <c r="AU132" s="214" t="s">
        <v>85</v>
      </c>
      <c r="AY132" s="213" t="s">
        <v>136</v>
      </c>
      <c r="BK132" s="215">
        <f>SUM(BK133:BK138)</f>
        <v>0</v>
      </c>
    </row>
    <row r="133" s="2" customFormat="1" ht="24.15" customHeight="1">
      <c r="A133" s="37"/>
      <c r="B133" s="38"/>
      <c r="C133" s="218" t="s">
        <v>169</v>
      </c>
      <c r="D133" s="218" t="s">
        <v>139</v>
      </c>
      <c r="E133" s="219" t="s">
        <v>916</v>
      </c>
      <c r="F133" s="220" t="s">
        <v>917</v>
      </c>
      <c r="G133" s="221" t="s">
        <v>197</v>
      </c>
      <c r="H133" s="222">
        <v>10.02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42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143</v>
      </c>
      <c r="AT133" s="230" t="s">
        <v>139</v>
      </c>
      <c r="AU133" s="230" t="s">
        <v>87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85</v>
      </c>
      <c r="BK133" s="231">
        <f>ROUND(I133*H133,2)</f>
        <v>0</v>
      </c>
      <c r="BL133" s="16" t="s">
        <v>143</v>
      </c>
      <c r="BM133" s="230" t="s">
        <v>171</v>
      </c>
    </row>
    <row r="134" s="2" customFormat="1" ht="24.15" customHeight="1">
      <c r="A134" s="37"/>
      <c r="B134" s="38"/>
      <c r="C134" s="218" t="s">
        <v>155</v>
      </c>
      <c r="D134" s="218" t="s">
        <v>139</v>
      </c>
      <c r="E134" s="219" t="s">
        <v>918</v>
      </c>
      <c r="F134" s="220" t="s">
        <v>919</v>
      </c>
      <c r="G134" s="221" t="s">
        <v>197</v>
      </c>
      <c r="H134" s="222">
        <v>11.02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42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143</v>
      </c>
      <c r="AT134" s="230" t="s">
        <v>139</v>
      </c>
      <c r="AU134" s="230" t="s">
        <v>87</v>
      </c>
      <c r="AY134" s="16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85</v>
      </c>
      <c r="BK134" s="231">
        <f>ROUND(I134*H134,2)</f>
        <v>0</v>
      </c>
      <c r="BL134" s="16" t="s">
        <v>143</v>
      </c>
      <c r="BM134" s="230" t="s">
        <v>175</v>
      </c>
    </row>
    <row r="135" s="2" customFormat="1" ht="21.75" customHeight="1">
      <c r="A135" s="37"/>
      <c r="B135" s="38"/>
      <c r="C135" s="218" t="s">
        <v>178</v>
      </c>
      <c r="D135" s="218" t="s">
        <v>139</v>
      </c>
      <c r="E135" s="219" t="s">
        <v>783</v>
      </c>
      <c r="F135" s="220" t="s">
        <v>784</v>
      </c>
      <c r="G135" s="221" t="s">
        <v>221</v>
      </c>
      <c r="H135" s="222">
        <v>4.1799999999999997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42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143</v>
      </c>
      <c r="AT135" s="230" t="s">
        <v>139</v>
      </c>
      <c r="AU135" s="230" t="s">
        <v>87</v>
      </c>
      <c r="AY135" s="16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85</v>
      </c>
      <c r="BK135" s="231">
        <f>ROUND(I135*H135,2)</f>
        <v>0</v>
      </c>
      <c r="BL135" s="16" t="s">
        <v>143</v>
      </c>
      <c r="BM135" s="230" t="s">
        <v>180</v>
      </c>
    </row>
    <row r="136" s="2" customFormat="1" ht="24.15" customHeight="1">
      <c r="A136" s="37"/>
      <c r="B136" s="38"/>
      <c r="C136" s="218" t="s">
        <v>8</v>
      </c>
      <c r="D136" s="218" t="s">
        <v>139</v>
      </c>
      <c r="E136" s="219" t="s">
        <v>785</v>
      </c>
      <c r="F136" s="220" t="s">
        <v>786</v>
      </c>
      <c r="G136" s="221" t="s">
        <v>221</v>
      </c>
      <c r="H136" s="222">
        <v>4.1799999999999997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42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143</v>
      </c>
      <c r="AT136" s="230" t="s">
        <v>139</v>
      </c>
      <c r="AU136" s="230" t="s">
        <v>87</v>
      </c>
      <c r="AY136" s="16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85</v>
      </c>
      <c r="BK136" s="231">
        <f>ROUND(I136*H136,2)</f>
        <v>0</v>
      </c>
      <c r="BL136" s="16" t="s">
        <v>143</v>
      </c>
      <c r="BM136" s="230" t="s">
        <v>222</v>
      </c>
    </row>
    <row r="137" s="2" customFormat="1" ht="16.5" customHeight="1">
      <c r="A137" s="37"/>
      <c r="B137" s="38"/>
      <c r="C137" s="218" t="s">
        <v>223</v>
      </c>
      <c r="D137" s="218" t="s">
        <v>139</v>
      </c>
      <c r="E137" s="219" t="s">
        <v>787</v>
      </c>
      <c r="F137" s="220" t="s">
        <v>788</v>
      </c>
      <c r="G137" s="221" t="s">
        <v>197</v>
      </c>
      <c r="H137" s="222">
        <v>11.94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42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143</v>
      </c>
      <c r="AT137" s="230" t="s">
        <v>139</v>
      </c>
      <c r="AU137" s="230" t="s">
        <v>87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85</v>
      </c>
      <c r="BK137" s="231">
        <f>ROUND(I137*H137,2)</f>
        <v>0</v>
      </c>
      <c r="BL137" s="16" t="s">
        <v>143</v>
      </c>
      <c r="BM137" s="230" t="s">
        <v>226</v>
      </c>
    </row>
    <row r="138" s="2" customFormat="1" ht="16.5" customHeight="1">
      <c r="A138" s="37"/>
      <c r="B138" s="38"/>
      <c r="C138" s="218" t="s">
        <v>162</v>
      </c>
      <c r="D138" s="218" t="s">
        <v>139</v>
      </c>
      <c r="E138" s="219" t="s">
        <v>789</v>
      </c>
      <c r="F138" s="220" t="s">
        <v>790</v>
      </c>
      <c r="G138" s="221" t="s">
        <v>197</v>
      </c>
      <c r="H138" s="222">
        <v>11.94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42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143</v>
      </c>
      <c r="AT138" s="230" t="s">
        <v>139</v>
      </c>
      <c r="AU138" s="230" t="s">
        <v>87</v>
      </c>
      <c r="AY138" s="16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85</v>
      </c>
      <c r="BK138" s="231">
        <f>ROUND(I138*H138,2)</f>
        <v>0</v>
      </c>
      <c r="BL138" s="16" t="s">
        <v>143</v>
      </c>
      <c r="BM138" s="230" t="s">
        <v>229</v>
      </c>
    </row>
    <row r="139" s="12" customFormat="1" ht="22.8" customHeight="1">
      <c r="A139" s="12"/>
      <c r="B139" s="202"/>
      <c r="C139" s="203"/>
      <c r="D139" s="204" t="s">
        <v>76</v>
      </c>
      <c r="E139" s="216" t="s">
        <v>169</v>
      </c>
      <c r="F139" s="216" t="s">
        <v>499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SUM(P140:P152)</f>
        <v>0</v>
      </c>
      <c r="Q139" s="210"/>
      <c r="R139" s="211">
        <f>SUM(R140:R152)</f>
        <v>0</v>
      </c>
      <c r="S139" s="210"/>
      <c r="T139" s="212">
        <f>SUM(T140:T152)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85</v>
      </c>
      <c r="AT139" s="214" t="s">
        <v>76</v>
      </c>
      <c r="AU139" s="214" t="s">
        <v>85</v>
      </c>
      <c r="AY139" s="213" t="s">
        <v>136</v>
      </c>
      <c r="BK139" s="215">
        <f>SUM(BK140:BK152)</f>
        <v>0</v>
      </c>
    </row>
    <row r="140" s="2" customFormat="1" ht="24.15" customHeight="1">
      <c r="A140" s="37"/>
      <c r="B140" s="38"/>
      <c r="C140" s="218" t="s">
        <v>230</v>
      </c>
      <c r="D140" s="218" t="s">
        <v>139</v>
      </c>
      <c r="E140" s="219" t="s">
        <v>920</v>
      </c>
      <c r="F140" s="220" t="s">
        <v>921</v>
      </c>
      <c r="G140" s="221" t="s">
        <v>424</v>
      </c>
      <c r="H140" s="222">
        <v>5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42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143</v>
      </c>
      <c r="AT140" s="230" t="s">
        <v>139</v>
      </c>
      <c r="AU140" s="230" t="s">
        <v>87</v>
      </c>
      <c r="AY140" s="16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85</v>
      </c>
      <c r="BK140" s="231">
        <f>ROUND(I140*H140,2)</f>
        <v>0</v>
      </c>
      <c r="BL140" s="16" t="s">
        <v>143</v>
      </c>
      <c r="BM140" s="230" t="s">
        <v>233</v>
      </c>
    </row>
    <row r="141" s="2" customFormat="1" ht="24.15" customHeight="1">
      <c r="A141" s="37"/>
      <c r="B141" s="38"/>
      <c r="C141" s="218" t="s">
        <v>166</v>
      </c>
      <c r="D141" s="218" t="s">
        <v>139</v>
      </c>
      <c r="E141" s="219" t="s">
        <v>922</v>
      </c>
      <c r="F141" s="220" t="s">
        <v>923</v>
      </c>
      <c r="G141" s="221" t="s">
        <v>424</v>
      </c>
      <c r="H141" s="222">
        <v>6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42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143</v>
      </c>
      <c r="AT141" s="230" t="s">
        <v>139</v>
      </c>
      <c r="AU141" s="230" t="s">
        <v>87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85</v>
      </c>
      <c r="BK141" s="231">
        <f>ROUND(I141*H141,2)</f>
        <v>0</v>
      </c>
      <c r="BL141" s="16" t="s">
        <v>143</v>
      </c>
      <c r="BM141" s="230" t="s">
        <v>236</v>
      </c>
    </row>
    <row r="142" s="2" customFormat="1" ht="24.15" customHeight="1">
      <c r="A142" s="37"/>
      <c r="B142" s="38"/>
      <c r="C142" s="218" t="s">
        <v>237</v>
      </c>
      <c r="D142" s="218" t="s">
        <v>139</v>
      </c>
      <c r="E142" s="219" t="s">
        <v>924</v>
      </c>
      <c r="F142" s="220" t="s">
        <v>925</v>
      </c>
      <c r="G142" s="221" t="s">
        <v>424</v>
      </c>
      <c r="H142" s="222">
        <v>10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42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143</v>
      </c>
      <c r="AT142" s="230" t="s">
        <v>139</v>
      </c>
      <c r="AU142" s="230" t="s">
        <v>87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85</v>
      </c>
      <c r="BK142" s="231">
        <f>ROUND(I142*H142,2)</f>
        <v>0</v>
      </c>
      <c r="BL142" s="16" t="s">
        <v>143</v>
      </c>
      <c r="BM142" s="230" t="s">
        <v>240</v>
      </c>
    </row>
    <row r="143" s="2" customFormat="1" ht="24.15" customHeight="1">
      <c r="A143" s="37"/>
      <c r="B143" s="38"/>
      <c r="C143" s="237" t="s">
        <v>171</v>
      </c>
      <c r="D143" s="237" t="s">
        <v>269</v>
      </c>
      <c r="E143" s="238" t="s">
        <v>926</v>
      </c>
      <c r="F143" s="239" t="s">
        <v>927</v>
      </c>
      <c r="G143" s="240" t="s">
        <v>674</v>
      </c>
      <c r="H143" s="241">
        <v>1</v>
      </c>
      <c r="I143" s="242"/>
      <c r="J143" s="243">
        <f>ROUND(I143*H143,2)</f>
        <v>0</v>
      </c>
      <c r="K143" s="244"/>
      <c r="L143" s="245"/>
      <c r="M143" s="246" t="s">
        <v>1</v>
      </c>
      <c r="N143" s="247" t="s">
        <v>42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152</v>
      </c>
      <c r="AT143" s="230" t="s">
        <v>269</v>
      </c>
      <c r="AU143" s="230" t="s">
        <v>87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85</v>
      </c>
      <c r="BK143" s="231">
        <f>ROUND(I143*H143,2)</f>
        <v>0</v>
      </c>
      <c r="BL143" s="16" t="s">
        <v>143</v>
      </c>
      <c r="BM143" s="230" t="s">
        <v>243</v>
      </c>
    </row>
    <row r="144" s="2" customFormat="1" ht="16.5" customHeight="1">
      <c r="A144" s="37"/>
      <c r="B144" s="38"/>
      <c r="C144" s="237" t="s">
        <v>244</v>
      </c>
      <c r="D144" s="237" t="s">
        <v>269</v>
      </c>
      <c r="E144" s="238" t="s">
        <v>928</v>
      </c>
      <c r="F144" s="239" t="s">
        <v>929</v>
      </c>
      <c r="G144" s="240" t="s">
        <v>565</v>
      </c>
      <c r="H144" s="241">
        <v>4</v>
      </c>
      <c r="I144" s="242"/>
      <c r="J144" s="243">
        <f>ROUND(I144*H144,2)</f>
        <v>0</v>
      </c>
      <c r="K144" s="244"/>
      <c r="L144" s="245"/>
      <c r="M144" s="246" t="s">
        <v>1</v>
      </c>
      <c r="N144" s="247" t="s">
        <v>42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152</v>
      </c>
      <c r="AT144" s="230" t="s">
        <v>269</v>
      </c>
      <c r="AU144" s="230" t="s">
        <v>87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85</v>
      </c>
      <c r="BK144" s="231">
        <f>ROUND(I144*H144,2)</f>
        <v>0</v>
      </c>
      <c r="BL144" s="16" t="s">
        <v>143</v>
      </c>
      <c r="BM144" s="230" t="s">
        <v>247</v>
      </c>
    </row>
    <row r="145" s="2" customFormat="1" ht="16.5" customHeight="1">
      <c r="A145" s="37"/>
      <c r="B145" s="38"/>
      <c r="C145" s="237" t="s">
        <v>175</v>
      </c>
      <c r="D145" s="237" t="s">
        <v>269</v>
      </c>
      <c r="E145" s="238" t="s">
        <v>930</v>
      </c>
      <c r="F145" s="239" t="s">
        <v>931</v>
      </c>
      <c r="G145" s="240" t="s">
        <v>565</v>
      </c>
      <c r="H145" s="241">
        <v>4</v>
      </c>
      <c r="I145" s="242"/>
      <c r="J145" s="243">
        <f>ROUND(I145*H145,2)</f>
        <v>0</v>
      </c>
      <c r="K145" s="244"/>
      <c r="L145" s="245"/>
      <c r="M145" s="246" t="s">
        <v>1</v>
      </c>
      <c r="N145" s="247" t="s">
        <v>42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152</v>
      </c>
      <c r="AT145" s="230" t="s">
        <v>269</v>
      </c>
      <c r="AU145" s="230" t="s">
        <v>87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85</v>
      </c>
      <c r="BK145" s="231">
        <f>ROUND(I145*H145,2)</f>
        <v>0</v>
      </c>
      <c r="BL145" s="16" t="s">
        <v>143</v>
      </c>
      <c r="BM145" s="230" t="s">
        <v>250</v>
      </c>
    </row>
    <row r="146" s="2" customFormat="1" ht="16.5" customHeight="1">
      <c r="A146" s="37"/>
      <c r="B146" s="38"/>
      <c r="C146" s="237" t="s">
        <v>7</v>
      </c>
      <c r="D146" s="237" t="s">
        <v>269</v>
      </c>
      <c r="E146" s="238" t="s">
        <v>932</v>
      </c>
      <c r="F146" s="239" t="s">
        <v>933</v>
      </c>
      <c r="G146" s="240" t="s">
        <v>565</v>
      </c>
      <c r="H146" s="241">
        <v>2</v>
      </c>
      <c r="I146" s="242"/>
      <c r="J146" s="243">
        <f>ROUND(I146*H146,2)</f>
        <v>0</v>
      </c>
      <c r="K146" s="244"/>
      <c r="L146" s="245"/>
      <c r="M146" s="246" t="s">
        <v>1</v>
      </c>
      <c r="N146" s="247" t="s">
        <v>42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152</v>
      </c>
      <c r="AT146" s="230" t="s">
        <v>269</v>
      </c>
      <c r="AU146" s="230" t="s">
        <v>87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85</v>
      </c>
      <c r="BK146" s="231">
        <f>ROUND(I146*H146,2)</f>
        <v>0</v>
      </c>
      <c r="BL146" s="16" t="s">
        <v>143</v>
      </c>
      <c r="BM146" s="230" t="s">
        <v>253</v>
      </c>
    </row>
    <row r="147" s="2" customFormat="1" ht="16.5" customHeight="1">
      <c r="A147" s="37"/>
      <c r="B147" s="38"/>
      <c r="C147" s="237" t="s">
        <v>180</v>
      </c>
      <c r="D147" s="237" t="s">
        <v>269</v>
      </c>
      <c r="E147" s="238" t="s">
        <v>934</v>
      </c>
      <c r="F147" s="239" t="s">
        <v>935</v>
      </c>
      <c r="G147" s="240" t="s">
        <v>565</v>
      </c>
      <c r="H147" s="241">
        <v>1</v>
      </c>
      <c r="I147" s="242"/>
      <c r="J147" s="243">
        <f>ROUND(I147*H147,2)</f>
        <v>0</v>
      </c>
      <c r="K147" s="244"/>
      <c r="L147" s="245"/>
      <c r="M147" s="246" t="s">
        <v>1</v>
      </c>
      <c r="N147" s="247" t="s">
        <v>42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152</v>
      </c>
      <c r="AT147" s="230" t="s">
        <v>269</v>
      </c>
      <c r="AU147" s="230" t="s">
        <v>87</v>
      </c>
      <c r="AY147" s="16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85</v>
      </c>
      <c r="BK147" s="231">
        <f>ROUND(I147*H147,2)</f>
        <v>0</v>
      </c>
      <c r="BL147" s="16" t="s">
        <v>143</v>
      </c>
      <c r="BM147" s="230" t="s">
        <v>257</v>
      </c>
    </row>
    <row r="148" s="2" customFormat="1" ht="24.15" customHeight="1">
      <c r="A148" s="37"/>
      <c r="B148" s="38"/>
      <c r="C148" s="237" t="s">
        <v>258</v>
      </c>
      <c r="D148" s="237" t="s">
        <v>269</v>
      </c>
      <c r="E148" s="238" t="s">
        <v>936</v>
      </c>
      <c r="F148" s="239" t="s">
        <v>937</v>
      </c>
      <c r="G148" s="240" t="s">
        <v>674</v>
      </c>
      <c r="H148" s="241">
        <v>1</v>
      </c>
      <c r="I148" s="242"/>
      <c r="J148" s="243">
        <f>ROUND(I148*H148,2)</f>
        <v>0</v>
      </c>
      <c r="K148" s="244"/>
      <c r="L148" s="245"/>
      <c r="M148" s="246" t="s">
        <v>1</v>
      </c>
      <c r="N148" s="247" t="s">
        <v>42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152</v>
      </c>
      <c r="AT148" s="230" t="s">
        <v>269</v>
      </c>
      <c r="AU148" s="230" t="s">
        <v>87</v>
      </c>
      <c r="AY148" s="16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85</v>
      </c>
      <c r="BK148" s="231">
        <f>ROUND(I148*H148,2)</f>
        <v>0</v>
      </c>
      <c r="BL148" s="16" t="s">
        <v>143</v>
      </c>
      <c r="BM148" s="230" t="s">
        <v>261</v>
      </c>
    </row>
    <row r="149" s="2" customFormat="1" ht="24.15" customHeight="1">
      <c r="A149" s="37"/>
      <c r="B149" s="38"/>
      <c r="C149" s="237" t="s">
        <v>222</v>
      </c>
      <c r="D149" s="237" t="s">
        <v>269</v>
      </c>
      <c r="E149" s="238" t="s">
        <v>938</v>
      </c>
      <c r="F149" s="239" t="s">
        <v>939</v>
      </c>
      <c r="G149" s="240" t="s">
        <v>565</v>
      </c>
      <c r="H149" s="241">
        <v>3</v>
      </c>
      <c r="I149" s="242"/>
      <c r="J149" s="243">
        <f>ROUND(I149*H149,2)</f>
        <v>0</v>
      </c>
      <c r="K149" s="244"/>
      <c r="L149" s="245"/>
      <c r="M149" s="246" t="s">
        <v>1</v>
      </c>
      <c r="N149" s="247" t="s">
        <v>42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152</v>
      </c>
      <c r="AT149" s="230" t="s">
        <v>269</v>
      </c>
      <c r="AU149" s="230" t="s">
        <v>87</v>
      </c>
      <c r="AY149" s="16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85</v>
      </c>
      <c r="BK149" s="231">
        <f>ROUND(I149*H149,2)</f>
        <v>0</v>
      </c>
      <c r="BL149" s="16" t="s">
        <v>143</v>
      </c>
      <c r="BM149" s="230" t="s">
        <v>264</v>
      </c>
    </row>
    <row r="150" s="2" customFormat="1" ht="16.5" customHeight="1">
      <c r="A150" s="37"/>
      <c r="B150" s="38"/>
      <c r="C150" s="237" t="s">
        <v>265</v>
      </c>
      <c r="D150" s="237" t="s">
        <v>269</v>
      </c>
      <c r="E150" s="238" t="s">
        <v>940</v>
      </c>
      <c r="F150" s="239" t="s">
        <v>941</v>
      </c>
      <c r="G150" s="240" t="s">
        <v>424</v>
      </c>
      <c r="H150" s="241">
        <v>1</v>
      </c>
      <c r="I150" s="242"/>
      <c r="J150" s="243">
        <f>ROUND(I150*H150,2)</f>
        <v>0</v>
      </c>
      <c r="K150" s="244"/>
      <c r="L150" s="245"/>
      <c r="M150" s="246" t="s">
        <v>1</v>
      </c>
      <c r="N150" s="247" t="s">
        <v>42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152</v>
      </c>
      <c r="AT150" s="230" t="s">
        <v>269</v>
      </c>
      <c r="AU150" s="230" t="s">
        <v>87</v>
      </c>
      <c r="AY150" s="16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85</v>
      </c>
      <c r="BK150" s="231">
        <f>ROUND(I150*H150,2)</f>
        <v>0</v>
      </c>
      <c r="BL150" s="16" t="s">
        <v>143</v>
      </c>
      <c r="BM150" s="230" t="s">
        <v>268</v>
      </c>
    </row>
    <row r="151" s="2" customFormat="1" ht="16.5" customHeight="1">
      <c r="A151" s="37"/>
      <c r="B151" s="38"/>
      <c r="C151" s="237" t="s">
        <v>226</v>
      </c>
      <c r="D151" s="237" t="s">
        <v>269</v>
      </c>
      <c r="E151" s="238" t="s">
        <v>942</v>
      </c>
      <c r="F151" s="239" t="s">
        <v>943</v>
      </c>
      <c r="G151" s="240" t="s">
        <v>674</v>
      </c>
      <c r="H151" s="241">
        <v>1</v>
      </c>
      <c r="I151" s="242"/>
      <c r="J151" s="243">
        <f>ROUND(I151*H151,2)</f>
        <v>0</v>
      </c>
      <c r="K151" s="244"/>
      <c r="L151" s="245"/>
      <c r="M151" s="246" t="s">
        <v>1</v>
      </c>
      <c r="N151" s="247" t="s">
        <v>42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152</v>
      </c>
      <c r="AT151" s="230" t="s">
        <v>269</v>
      </c>
      <c r="AU151" s="230" t="s">
        <v>87</v>
      </c>
      <c r="AY151" s="16" t="s">
        <v>136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85</v>
      </c>
      <c r="BK151" s="231">
        <f>ROUND(I151*H151,2)</f>
        <v>0</v>
      </c>
      <c r="BL151" s="16" t="s">
        <v>143</v>
      </c>
      <c r="BM151" s="230" t="s">
        <v>272</v>
      </c>
    </row>
    <row r="152" s="2" customFormat="1" ht="16.5" customHeight="1">
      <c r="A152" s="37"/>
      <c r="B152" s="38"/>
      <c r="C152" s="237" t="s">
        <v>273</v>
      </c>
      <c r="D152" s="237" t="s">
        <v>269</v>
      </c>
      <c r="E152" s="238" t="s">
        <v>944</v>
      </c>
      <c r="F152" s="239" t="s">
        <v>945</v>
      </c>
      <c r="G152" s="240" t="s">
        <v>674</v>
      </c>
      <c r="H152" s="241">
        <v>1</v>
      </c>
      <c r="I152" s="242"/>
      <c r="J152" s="243">
        <f>ROUND(I152*H152,2)</f>
        <v>0</v>
      </c>
      <c r="K152" s="244"/>
      <c r="L152" s="245"/>
      <c r="M152" s="246" t="s">
        <v>1</v>
      </c>
      <c r="N152" s="247" t="s">
        <v>42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152</v>
      </c>
      <c r="AT152" s="230" t="s">
        <v>269</v>
      </c>
      <c r="AU152" s="230" t="s">
        <v>87</v>
      </c>
      <c r="AY152" s="16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85</v>
      </c>
      <c r="BK152" s="231">
        <f>ROUND(I152*H152,2)</f>
        <v>0</v>
      </c>
      <c r="BL152" s="16" t="s">
        <v>143</v>
      </c>
      <c r="BM152" s="230" t="s">
        <v>276</v>
      </c>
    </row>
    <row r="153" s="12" customFormat="1" ht="22.8" customHeight="1">
      <c r="A153" s="12"/>
      <c r="B153" s="202"/>
      <c r="C153" s="203"/>
      <c r="D153" s="204" t="s">
        <v>76</v>
      </c>
      <c r="E153" s="216" t="s">
        <v>604</v>
      </c>
      <c r="F153" s="216" t="s">
        <v>605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SUM(P154:P155)</f>
        <v>0</v>
      </c>
      <c r="Q153" s="210"/>
      <c r="R153" s="211">
        <f>SUM(R154:R155)</f>
        <v>0</v>
      </c>
      <c r="S153" s="210"/>
      <c r="T153" s="212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85</v>
      </c>
      <c r="AT153" s="214" t="s">
        <v>76</v>
      </c>
      <c r="AU153" s="214" t="s">
        <v>85</v>
      </c>
      <c r="AY153" s="213" t="s">
        <v>136</v>
      </c>
      <c r="BK153" s="215">
        <f>SUM(BK154:BK155)</f>
        <v>0</v>
      </c>
    </row>
    <row r="154" s="2" customFormat="1" ht="24.15" customHeight="1">
      <c r="A154" s="37"/>
      <c r="B154" s="38"/>
      <c r="C154" s="218" t="s">
        <v>229</v>
      </c>
      <c r="D154" s="218" t="s">
        <v>139</v>
      </c>
      <c r="E154" s="219" t="s">
        <v>946</v>
      </c>
      <c r="F154" s="220" t="s">
        <v>947</v>
      </c>
      <c r="G154" s="221" t="s">
        <v>256</v>
      </c>
      <c r="H154" s="222">
        <v>1.5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42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143</v>
      </c>
      <c r="AT154" s="230" t="s">
        <v>139</v>
      </c>
      <c r="AU154" s="230" t="s">
        <v>87</v>
      </c>
      <c r="AY154" s="16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85</v>
      </c>
      <c r="BK154" s="231">
        <f>ROUND(I154*H154,2)</f>
        <v>0</v>
      </c>
      <c r="BL154" s="16" t="s">
        <v>143</v>
      </c>
      <c r="BM154" s="230" t="s">
        <v>279</v>
      </c>
    </row>
    <row r="155" s="2" customFormat="1" ht="16.5" customHeight="1">
      <c r="A155" s="37"/>
      <c r="B155" s="38"/>
      <c r="C155" s="218" t="s">
        <v>280</v>
      </c>
      <c r="D155" s="218" t="s">
        <v>139</v>
      </c>
      <c r="E155" s="219" t="s">
        <v>948</v>
      </c>
      <c r="F155" s="220" t="s">
        <v>949</v>
      </c>
      <c r="G155" s="221" t="s">
        <v>674</v>
      </c>
      <c r="H155" s="222">
        <v>1</v>
      </c>
      <c r="I155" s="223"/>
      <c r="J155" s="224">
        <f>ROUND(I155*H155,2)</f>
        <v>0</v>
      </c>
      <c r="K155" s="225"/>
      <c r="L155" s="43"/>
      <c r="M155" s="232" t="s">
        <v>1</v>
      </c>
      <c r="N155" s="233" t="s">
        <v>42</v>
      </c>
      <c r="O155" s="234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143</v>
      </c>
      <c r="AT155" s="230" t="s">
        <v>139</v>
      </c>
      <c r="AU155" s="230" t="s">
        <v>87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85</v>
      </c>
      <c r="BK155" s="231">
        <f>ROUND(I155*H155,2)</f>
        <v>0</v>
      </c>
      <c r="BL155" s="16" t="s">
        <v>143</v>
      </c>
      <c r="BM155" s="230" t="s">
        <v>283</v>
      </c>
    </row>
    <row r="156" s="2" customFormat="1" ht="6.96" customHeight="1">
      <c r="A156" s="37"/>
      <c r="B156" s="65"/>
      <c r="C156" s="66"/>
      <c r="D156" s="66"/>
      <c r="E156" s="66"/>
      <c r="F156" s="66"/>
      <c r="G156" s="66"/>
      <c r="H156" s="66"/>
      <c r="I156" s="66"/>
      <c r="J156" s="66"/>
      <c r="K156" s="66"/>
      <c r="L156" s="43"/>
      <c r="M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</sheetData>
  <sheetProtection sheet="1" autoFilter="0" formatColumns="0" formatRows="0" objects="1" scenarios="1" spinCount="100000" saltValue="2Yo/e3I57YKUSfG+AjP091SpWT+iadR/IRi50KIcgIpngZC4Fi4QOA20E6nYDEOAC1PK0Zh/9ru7R1ms5i/URg==" hashValue="PmBgXBb+mjlPZg2AaDheCXI/clJz7P61Qzt82YbXtMN78Dgowd8kmIXpZMLCFeGNkNkeQ6ajpBTF8/CldVU+gQ==" algorithmName="SHA-512" password="B680"/>
  <autoFilter ref="C120:K15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DESKTOP-PMFHNAF\Milan</dc:creator>
  <cp:lastModifiedBy>DESKTOP-PMFHNAF\Milan</cp:lastModifiedBy>
  <dcterms:created xsi:type="dcterms:W3CDTF">2025-03-18T15:47:24Z</dcterms:created>
  <dcterms:modified xsi:type="dcterms:W3CDTF">2025-03-18T15:48:14Z</dcterms:modified>
</cp:coreProperties>
</file>